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65" windowWidth="19230" windowHeight="5925" activeTab="0"/>
  </bookViews>
  <sheets>
    <sheet name="СЧА_РСА_активы" sheetId="1" r:id="rId1"/>
    <sheet name="Лист1" sheetId="2" r:id="rId2"/>
    <sheet name="Лист2" sheetId="3" r:id="rId3"/>
    <sheet name="Лист3" sheetId="4" r:id="rId4"/>
  </sheets>
  <definedNames>
    <definedName name="Data">'СЧА_РСА_активы'!#REF!</definedName>
    <definedName name="Date">'СЧА_РСА_активы'!#REF!</definedName>
    <definedName name="_xlnm.Print_Titles" localSheetId="0">'СЧА_РСА_активы'!$A:$C</definedName>
  </definedNames>
  <calcPr fullCalcOnLoad="1"/>
</workbook>
</file>

<file path=xl/sharedStrings.xml><?xml version="1.0" encoding="utf-8"?>
<sst xmlns="http://schemas.openxmlformats.org/spreadsheetml/2006/main" count="621" uniqueCount="163">
  <si>
    <t>Формализованное наименование управляющей компании</t>
  </si>
  <si>
    <t>инвестиционного портфеля</t>
  </si>
  <si>
    <t>номер, дата договора с ПФР</t>
  </si>
  <si>
    <t>вид актива / обязательства</t>
  </si>
  <si>
    <t>код строки РСА</t>
  </si>
  <si>
    <t>код строки СЧА</t>
  </si>
  <si>
    <t>Денежные средства на счетах в кредитных организациях</t>
  </si>
  <si>
    <t>010</t>
  </si>
  <si>
    <t>Депозиты в рублях в кредитных организациях</t>
  </si>
  <si>
    <t>020</t>
  </si>
  <si>
    <t>Ценные бумаги, в том числе:</t>
  </si>
  <si>
    <t>030</t>
  </si>
  <si>
    <t>Государственные ценные бумаги РФ</t>
  </si>
  <si>
    <t xml:space="preserve">Государственные ценные бумаги РФ, для размещения средств институциональных инвесторов </t>
  </si>
  <si>
    <t>040</t>
  </si>
  <si>
    <t>Облигации внешних облигационных займов РФ</t>
  </si>
  <si>
    <t>050</t>
  </si>
  <si>
    <t>Государственные ценные бумаги субъектовРФ</t>
  </si>
  <si>
    <t>060</t>
  </si>
  <si>
    <t>032</t>
  </si>
  <si>
    <t>Муниципальные облигации</t>
  </si>
  <si>
    <t>070</t>
  </si>
  <si>
    <t>033</t>
  </si>
  <si>
    <t>Облигации российских хозяйственных обществ</t>
  </si>
  <si>
    <t>080</t>
  </si>
  <si>
    <t>034</t>
  </si>
  <si>
    <t>Акции российских эмитентов, созданных в форме ОАО</t>
  </si>
  <si>
    <t>090</t>
  </si>
  <si>
    <t>035</t>
  </si>
  <si>
    <t>Облигации с ипотечным покрытием, выпущенные в соответствии с законодательством Российской Федерации об ипотечных ценных бумагах</t>
  </si>
  <si>
    <t>100</t>
  </si>
  <si>
    <t>037</t>
  </si>
  <si>
    <t>Ипотечные сертификаты участия, выпущенные в соответствии с законодательством Российской Федерации об ипотечных ценных бумагах</t>
  </si>
  <si>
    <t>110</t>
  </si>
  <si>
    <t>038</t>
  </si>
  <si>
    <t>Паи (акции, доли) индексных инвестиционных фондов, размещающих средства в государственные ценные бумаги иностранных государств, облигации и акции иных иностранных эмитентов</t>
  </si>
  <si>
    <t>120</t>
  </si>
  <si>
    <t>036</t>
  </si>
  <si>
    <t>Дебиторская задолженность, в том числе:</t>
  </si>
  <si>
    <t>130</t>
  </si>
  <si>
    <t>средства пенсионных накоплений на специальных брокерских счетах</t>
  </si>
  <si>
    <t>131</t>
  </si>
  <si>
    <t>041</t>
  </si>
  <si>
    <t>дебиторская задолженность по процентному (купонному) доходу по облигациям</t>
  </si>
  <si>
    <t>132</t>
  </si>
  <si>
    <t>042</t>
  </si>
  <si>
    <t>прочая дебиторская задолженность</t>
  </si>
  <si>
    <t>133</t>
  </si>
  <si>
    <t>043</t>
  </si>
  <si>
    <t>Прочие активы</t>
  </si>
  <si>
    <t>Кредиторская задолженность</t>
  </si>
  <si>
    <t>кредиторская задолженность по выплате вознаграждения специализированному депозитарию</t>
  </si>
  <si>
    <t>071</t>
  </si>
  <si>
    <t>кредиторская задолженность по выплате вознаграждения управляющей компании</t>
  </si>
  <si>
    <t>072</t>
  </si>
  <si>
    <t>кредиторская задолженность по перечислению средств на формирование имущества, предназначенного для обеспечения уставной деятельности негосударственного пенсионного фонда</t>
  </si>
  <si>
    <t>073</t>
  </si>
  <si>
    <t>кредиторская задолженность по перечислению средств в негосударственный пенсионный фонд для исполнения им своих текущих обязательств</t>
  </si>
  <si>
    <t>074</t>
  </si>
  <si>
    <t>прочая кредиторская задолженность</t>
  </si>
  <si>
    <t>075</t>
  </si>
  <si>
    <t>Итого сумма обязательств</t>
  </si>
  <si>
    <t>Итого стоимость чистых активов (010+020+030+040+050-080)</t>
  </si>
  <si>
    <t>140</t>
  </si>
  <si>
    <t>Итого рыночная стоимость портфеля** (010+020+030+040+050+060+070+080+090+100+110+120+130)+050(СЧА)</t>
  </si>
  <si>
    <t>**) с учетом строки 050 "Прочие активы" (код строки СЧА)</t>
  </si>
  <si>
    <t>Ценные бумаги международных финансовых организаций</t>
  </si>
  <si>
    <t>081</t>
  </si>
  <si>
    <t>039</t>
  </si>
  <si>
    <t>КОНСЕРВАТИВНЫЙ</t>
  </si>
  <si>
    <t>22-03У028 от 08.10.2003</t>
  </si>
  <si>
    <t>СБАЛАНСИРОВАННЫЙ</t>
  </si>
  <si>
    <t>22-03У029 от 08.10.2003</t>
  </si>
  <si>
    <t>АГАНА УК</t>
  </si>
  <si>
    <t>22-03У047 от 08.10.2003</t>
  </si>
  <si>
    <t>АК БАРС КАПИТАЛ УК</t>
  </si>
  <si>
    <t>22-03У017 от 08.10.2003</t>
  </si>
  <si>
    <t>АЛЬФА-КАПИТАЛ УК</t>
  </si>
  <si>
    <t>22-03У010 от 08.10.2003</t>
  </si>
  <si>
    <t>АНАЛИТИЧЕСКИЙ ЦЕНТР УК</t>
  </si>
  <si>
    <t>22-03У025 от 08.10.2003</t>
  </si>
  <si>
    <t>АТОН-МЕНЕДЖМЕНТ УК</t>
  </si>
  <si>
    <t>22-03У035 от 08.10.2003</t>
  </si>
  <si>
    <t>БИН ФИНАМ ГРУПП УК</t>
  </si>
  <si>
    <t>ДОХОДНЫЙ</t>
  </si>
  <si>
    <t>22-03У056 от 08.10.2003</t>
  </si>
  <si>
    <t>22-03У057 от 08.10.2003</t>
  </si>
  <si>
    <t>БКС УК</t>
  </si>
  <si>
    <t>22-03У055 от 08.10.2003</t>
  </si>
  <si>
    <t>БФА УК</t>
  </si>
  <si>
    <t>22-03У048 от 08.10.2003</t>
  </si>
  <si>
    <t>ВТБ КАПИТАЛ ПЕНСИОННЫЙ РЕЗЕРВ УК</t>
  </si>
  <si>
    <t>22-03У007 от 08.10.2003</t>
  </si>
  <si>
    <t>ВТБ КАПИТАЛ УПРАВЛЕНИЕ АКТИВАМИ УК</t>
  </si>
  <si>
    <t>РАСШИРЕННЫЙ</t>
  </si>
  <si>
    <t>22-03Г065 от 31.12.2003</t>
  </si>
  <si>
    <t>ГОСУДАРСТВЕННЫХ ЦЕННЫХ БУМАГ</t>
  </si>
  <si>
    <t>22-09Г066 от 25.10.2009</t>
  </si>
  <si>
    <t>ВЭБ УК</t>
  </si>
  <si>
    <t>22-03У043 от 08.10.2003</t>
  </si>
  <si>
    <t>ИНВЕСТ ОФГ УК</t>
  </si>
  <si>
    <t>22-03У033 от 08.10.2003</t>
  </si>
  <si>
    <t>ИНГОССТРАХ-ИНВЕСТИЦИИ УК</t>
  </si>
  <si>
    <t>22-03У019 от 08.10.2003</t>
  </si>
  <si>
    <t>КАПИТАЛЪ УК</t>
  </si>
  <si>
    <t>22-03У036 от 08.10.2003</t>
  </si>
  <si>
    <t>ЛИДЕР УК</t>
  </si>
  <si>
    <t>22-03У044 от 08.10.2003</t>
  </si>
  <si>
    <t>МДМ УК</t>
  </si>
  <si>
    <t>22-03У034 от 08.10.2003</t>
  </si>
  <si>
    <t>МЕТАЛЛИНВЕСТТРАСТ УК</t>
  </si>
  <si>
    <t>22-03У027 от 08.10.2003</t>
  </si>
  <si>
    <t>МЕТРОПОЛЬ УК</t>
  </si>
  <si>
    <t>22-03У011 от 08.10.2003</t>
  </si>
  <si>
    <t>МОНОМАХ УК</t>
  </si>
  <si>
    <t>22-03У002 от 08.10.2003</t>
  </si>
  <si>
    <t>НАЦИОНАЛЬНАЯ УК</t>
  </si>
  <si>
    <t>22-03У062 от 08.10.2003</t>
  </si>
  <si>
    <t>ОТКРЫТИЕ УК</t>
  </si>
  <si>
    <t>22-03У037 от 08.10.2003</t>
  </si>
  <si>
    <t>ПАЛЛАДА УК</t>
  </si>
  <si>
    <t>22-03У038 от 08.10.2003</t>
  </si>
  <si>
    <t>ПЕНСИОННАЯ СБЕРЕГАТЕЛЬНАЯ УК</t>
  </si>
  <si>
    <t>22-03У061 от 08.10.2003</t>
  </si>
  <si>
    <t>ПРОМСВЯЗЬ УК</t>
  </si>
  <si>
    <t>22-03У042 от 08.10.2003</t>
  </si>
  <si>
    <t>РЕГИОН ПОРТФЕЛЬНЫЕ ИНВЕСТИЦИИ УК</t>
  </si>
  <si>
    <t>22-03У005 от 08.10.2003</t>
  </si>
  <si>
    <t>РЕГИОН ТРАСТ УК</t>
  </si>
  <si>
    <t>22-03У023 от 08.10.2003</t>
  </si>
  <si>
    <t>РЕГИОН ЭСМ УК</t>
  </si>
  <si>
    <t>22-03У024 от 08.10.2003</t>
  </si>
  <si>
    <t>РФЦ-КАПИТАЛ УК</t>
  </si>
  <si>
    <t>22-03У022 от 08.10.2003</t>
  </si>
  <si>
    <t>СБЕРБАНК УПРАВЛЕНИЕ АКТИВАМИ УК</t>
  </si>
  <si>
    <t>22-03У004 от 08.10.2003</t>
  </si>
  <si>
    <t>СОЛИД МЕНЕДЖМЕНТ УК</t>
  </si>
  <si>
    <t>22-03У059 от 08.10.2003</t>
  </si>
  <si>
    <t>ТКБ БНП ПАРИБА ИНВЕСТМЕНТ ПАРТНЕРС УК</t>
  </si>
  <si>
    <t>22-03У013 от 08.10.2003</t>
  </si>
  <si>
    <t>ДОЛГОСРОЧНОГО РОСТА</t>
  </si>
  <si>
    <t>22-03У014 от 08.10.2003</t>
  </si>
  <si>
    <t>КОНСЕРВАТИВНОГО СОХРАНЕНИЯ КАПИТАЛА</t>
  </si>
  <si>
    <t>22-03У015 от 08.10.2003</t>
  </si>
  <si>
    <t>ТРИНФИКО УК</t>
  </si>
  <si>
    <t>22-03У040 от 08.10.2003</t>
  </si>
  <si>
    <t>УМ УК</t>
  </si>
  <si>
    <t>22-03У008 от 08.10.2003</t>
  </si>
  <si>
    <t>УРАЛСИБ УК</t>
  </si>
  <si>
    <t>22-03У063 от 10.10.2003</t>
  </si>
  <si>
    <t>ФИНАМ МЕНЕДЖМЕНТ УК</t>
  </si>
  <si>
    <t xml:space="preserve">Начальник Департамента организации и контроля </t>
  </si>
  <si>
    <t>инвестиционных процессов</t>
  </si>
  <si>
    <t>Е.Н. Блинова</t>
  </si>
  <si>
    <t>руб.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</si>
  <si>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31.12.2013)</t>
  </si>
  <si>
    <t xml:space="preserve">ВЭБ расширенный </t>
  </si>
  <si>
    <t xml:space="preserve">ВЭБ ГББ </t>
  </si>
  <si>
    <t>ВЭБ всего</t>
  </si>
  <si>
    <t>УК</t>
  </si>
  <si>
    <t>ПФР</t>
  </si>
  <si>
    <t>2013 год</t>
  </si>
  <si>
    <t>Расчет стоимости инвестиционного портфеля и расчет стоимости чистых активов, в которые инвестированы средства пенсионных накоплений (по состоянию на 31.03.2014)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</si>
</sst>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6"/>
      <name val="Arial Cyr"/>
      <family val="0"/>
    </font>
    <font>
      <sz val="6"/>
      <name val="Arial CYR"/>
      <family val="2"/>
    </font>
    <font>
      <sz val="7"/>
      <name val="Arial Cyr"/>
      <family val="0"/>
    </font>
    <font>
      <sz val="6"/>
      <name val="Arial Cyr"/>
      <family val="0"/>
    </font>
    <font>
      <b/>
      <sz val="8"/>
      <color indexed="17"/>
      <name val="Arial Cyr"/>
      <family val="0"/>
    </font>
    <font>
      <sz val="8"/>
      <color indexed="17"/>
      <name val="Arial Cyr"/>
      <family val="0"/>
    </font>
    <font>
      <sz val="7"/>
      <name val="Times New Roman"/>
      <family val="1"/>
    </font>
    <font>
      <b/>
      <sz val="8"/>
      <name val="Times New Roman"/>
      <family val="1"/>
    </font>
    <font>
      <sz val="8"/>
      <color indexed="1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1" fillId="21" borderId="7" applyNumberFormat="0" applyAlignment="0" applyProtection="0"/>
    <xf numFmtId="0" fontId="20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2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vertical="top" wrapText="1"/>
    </xf>
    <xf numFmtId="0" fontId="17" fillId="0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Alignment="1">
      <alignment/>
    </xf>
    <xf numFmtId="0" fontId="0" fillId="24" borderId="0" xfId="0" applyFill="1" applyAlignment="1">
      <alignment/>
    </xf>
    <xf numFmtId="0" fontId="7" fillId="25" borderId="10" xfId="0" applyFont="1" applyFill="1" applyBorder="1" applyAlignment="1">
      <alignment horizontal="right" vertical="center" wrapText="1"/>
    </xf>
    <xf numFmtId="0" fontId="7" fillId="25" borderId="0" xfId="0" applyFont="1" applyFill="1" applyBorder="1" applyAlignment="1">
      <alignment horizontal="right" vertical="center" wrapText="1"/>
    </xf>
    <xf numFmtId="49" fontId="5" fillId="25" borderId="11" xfId="0" applyNumberFormat="1" applyFont="1" applyFill="1" applyBorder="1" applyAlignment="1">
      <alignment horizontal="center" vertical="center" wrapText="1"/>
    </xf>
    <xf numFmtId="0" fontId="8" fillId="25" borderId="10" xfId="0" applyFont="1" applyFill="1" applyBorder="1" applyAlignment="1">
      <alignment horizontal="right" vertical="top" wrapText="1"/>
    </xf>
    <xf numFmtId="0" fontId="8" fillId="25" borderId="0" xfId="0" applyFont="1" applyFill="1" applyBorder="1" applyAlignment="1">
      <alignment horizontal="right" vertical="top" wrapText="1"/>
    </xf>
    <xf numFmtId="49" fontId="2" fillId="25" borderId="11" xfId="0" applyNumberFormat="1" applyFont="1" applyFill="1" applyBorder="1" applyAlignment="1">
      <alignment horizontal="center" vertical="top" wrapText="1"/>
    </xf>
    <xf numFmtId="2" fontId="9" fillId="25" borderId="12" xfId="0" applyNumberFormat="1" applyFont="1" applyFill="1" applyBorder="1" applyAlignment="1">
      <alignment wrapText="1"/>
    </xf>
    <xf numFmtId="0" fontId="8" fillId="25" borderId="13" xfId="0" applyFont="1" applyFill="1" applyBorder="1" applyAlignment="1">
      <alignment horizontal="left" vertical="top" wrapText="1"/>
    </xf>
    <xf numFmtId="0" fontId="8" fillId="25" borderId="14" xfId="0" applyFont="1" applyFill="1" applyBorder="1" applyAlignment="1">
      <alignment horizontal="left" vertical="top" wrapText="1"/>
    </xf>
    <xf numFmtId="49" fontId="2" fillId="25" borderId="15" xfId="0" applyNumberFormat="1" applyFont="1" applyFill="1" applyBorder="1" applyAlignment="1">
      <alignment horizontal="center" vertical="top" wrapText="1"/>
    </xf>
    <xf numFmtId="0" fontId="9" fillId="25" borderId="12" xfId="0" applyFont="1" applyFill="1" applyBorder="1" applyAlignment="1">
      <alignment horizontal="left" vertical="top" wrapText="1"/>
    </xf>
    <xf numFmtId="49" fontId="10" fillId="25" borderId="12" xfId="0" applyNumberFormat="1" applyFont="1" applyFill="1" applyBorder="1" applyAlignment="1">
      <alignment horizontal="center" vertical="top" wrapText="1"/>
    </xf>
    <xf numFmtId="0" fontId="9" fillId="24" borderId="16" xfId="0" applyFont="1" applyFill="1" applyBorder="1" applyAlignment="1">
      <alignment vertical="top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9" fontId="11" fillId="24" borderId="16" xfId="0" applyNumberFormat="1" applyFont="1" applyFill="1" applyBorder="1" applyAlignment="1">
      <alignment horizontal="center" vertical="center" wrapText="1"/>
    </xf>
    <xf numFmtId="4" fontId="2" fillId="24" borderId="16" xfId="0" applyNumberFormat="1" applyFont="1" applyFill="1" applyBorder="1" applyAlignment="1">
      <alignment/>
    </xf>
    <xf numFmtId="49" fontId="11" fillId="24" borderId="16" xfId="0" applyNumberFormat="1" applyFont="1" applyFill="1" applyBorder="1" applyAlignment="1">
      <alignment horizontal="center" vertical="center"/>
    </xf>
    <xf numFmtId="49" fontId="12" fillId="24" borderId="16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/>
    </xf>
    <xf numFmtId="49" fontId="12" fillId="24" borderId="17" xfId="0" applyNumberFormat="1" applyFont="1" applyFill="1" applyBorder="1" applyAlignment="1">
      <alignment horizontal="center" vertical="center"/>
    </xf>
    <xf numFmtId="4" fontId="2" fillId="24" borderId="18" xfId="0" applyNumberFormat="1" applyFont="1" applyFill="1" applyBorder="1" applyAlignment="1">
      <alignment/>
    </xf>
    <xf numFmtId="0" fontId="9" fillId="24" borderId="19" xfId="0" applyFont="1" applyFill="1" applyBorder="1" applyAlignment="1">
      <alignment vertical="top" wrapText="1"/>
    </xf>
    <xf numFmtId="0" fontId="13" fillId="24" borderId="16" xfId="0" applyFont="1" applyFill="1" applyBorder="1" applyAlignment="1">
      <alignment vertical="top" wrapText="1"/>
    </xf>
    <xf numFmtId="49" fontId="14" fillId="24" borderId="16" xfId="0" applyNumberFormat="1" applyFont="1" applyFill="1" applyBorder="1" applyAlignment="1">
      <alignment horizontal="center" vertical="center" wrapText="1"/>
    </xf>
    <xf numFmtId="49" fontId="15" fillId="24" borderId="17" xfId="0" applyNumberFormat="1" applyFont="1" applyFill="1" applyBorder="1" applyAlignment="1">
      <alignment horizontal="center" vertical="center"/>
    </xf>
    <xf numFmtId="4" fontId="16" fillId="24" borderId="18" xfId="0" applyNumberFormat="1" applyFont="1" applyFill="1" applyBorder="1" applyAlignment="1">
      <alignment/>
    </xf>
    <xf numFmtId="4" fontId="2" fillId="24" borderId="20" xfId="0" applyNumberFormat="1" applyFont="1" applyFill="1" applyBorder="1" applyAlignment="1">
      <alignment/>
    </xf>
    <xf numFmtId="49" fontId="12" fillId="24" borderId="16" xfId="0" applyNumberFormat="1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vertical="top" wrapText="1"/>
    </xf>
    <xf numFmtId="0" fontId="6" fillId="24" borderId="16" xfId="0" applyFont="1" applyFill="1" applyBorder="1" applyAlignment="1">
      <alignment vertical="top" wrapText="1"/>
    </xf>
    <xf numFmtId="4" fontId="5" fillId="24" borderId="16" xfId="0" applyNumberFormat="1" applyFont="1" applyFill="1" applyBorder="1" applyAlignment="1">
      <alignment/>
    </xf>
    <xf numFmtId="49" fontId="18" fillId="0" borderId="0" xfId="0" applyNumberFormat="1" applyFont="1" applyAlignment="1" applyProtection="1">
      <alignment/>
      <protection locked="0"/>
    </xf>
    <xf numFmtId="4" fontId="17" fillId="0" borderId="0" xfId="0" applyNumberFormat="1" applyFont="1" applyFill="1" applyAlignment="1">
      <alignment/>
    </xf>
    <xf numFmtId="0" fontId="18" fillId="0" borderId="0" xfId="0" applyFont="1" applyAlignment="1">
      <alignment vertical="top"/>
    </xf>
    <xf numFmtId="1" fontId="18" fillId="0" borderId="0" xfId="0" applyNumberFormat="1" applyFont="1" applyAlignment="1" applyProtection="1">
      <alignment horizontal="right" vertical="top"/>
      <protection locked="0"/>
    </xf>
    <xf numFmtId="0" fontId="16" fillId="0" borderId="21" xfId="0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0" fontId="4" fillId="24" borderId="0" xfId="0" applyFont="1" applyFill="1" applyBorder="1" applyAlignment="1">
      <alignment horizontal="left" wrapText="1"/>
    </xf>
    <xf numFmtId="0" fontId="6" fillId="24" borderId="16" xfId="0" applyFont="1" applyFill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24" borderId="16" xfId="0" applyFont="1" applyFill="1" applyBorder="1" applyAlignment="1">
      <alignment vertical="top" wrapText="1"/>
    </xf>
    <xf numFmtId="49" fontId="2" fillId="24" borderId="16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1" fillId="24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/>
    </xf>
    <xf numFmtId="2" fontId="9" fillId="25" borderId="12" xfId="0" applyNumberFormat="1" applyFont="1" applyFill="1" applyBorder="1" applyAlignment="1">
      <alignment vertical="top" wrapText="1"/>
    </xf>
    <xf numFmtId="4" fontId="2" fillId="0" borderId="16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16" fillId="0" borderId="18" xfId="0" applyNumberFormat="1" applyFont="1" applyFill="1" applyBorder="1" applyAlignment="1">
      <alignment/>
    </xf>
    <xf numFmtId="4" fontId="2" fillId="0" borderId="20" xfId="0" applyNumberFormat="1" applyFont="1" applyBorder="1" applyAlignment="1">
      <alignment/>
    </xf>
    <xf numFmtId="0" fontId="2" fillId="0" borderId="16" xfId="0" applyFont="1" applyBorder="1" applyAlignment="1">
      <alignment vertical="top" wrapText="1"/>
    </xf>
    <xf numFmtId="4" fontId="5" fillId="0" borderId="16" xfId="0" applyNumberFormat="1" applyFont="1" applyBorder="1" applyAlignment="1">
      <alignment/>
    </xf>
    <xf numFmtId="0" fontId="4" fillId="24" borderId="0" xfId="0" applyFont="1" applyFill="1" applyBorder="1" applyAlignment="1">
      <alignment horizontal="left" wrapText="1"/>
    </xf>
    <xf numFmtId="0" fontId="5" fillId="25" borderId="12" xfId="0" applyFont="1" applyFill="1" applyBorder="1" applyAlignment="1">
      <alignment horizontal="right" vertical="center" wrapText="1"/>
    </xf>
    <xf numFmtId="0" fontId="5" fillId="25" borderId="10" xfId="0" applyFont="1" applyFill="1" applyBorder="1" applyAlignment="1">
      <alignment horizontal="right" vertical="center" wrapText="1"/>
    </xf>
    <xf numFmtId="0" fontId="5" fillId="25" borderId="0" xfId="0" applyFont="1" applyFill="1" applyBorder="1" applyAlignment="1">
      <alignment horizontal="right" vertical="center" wrapText="1"/>
    </xf>
    <xf numFmtId="0" fontId="5" fillId="25" borderId="11" xfId="0" applyFont="1" applyFill="1" applyBorder="1" applyAlignment="1">
      <alignment horizontal="right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6" fillId="25" borderId="19" xfId="0" applyFont="1" applyFill="1" applyBorder="1" applyAlignment="1">
      <alignment horizontal="center" vertical="center" wrapText="1"/>
    </xf>
    <xf numFmtId="0" fontId="6" fillId="25" borderId="20" xfId="0" applyFont="1" applyFill="1" applyBorder="1" applyAlignment="1">
      <alignment horizontal="center" vertical="center" wrapText="1"/>
    </xf>
    <xf numFmtId="0" fontId="6" fillId="25" borderId="22" xfId="0" applyFont="1" applyFill="1" applyBorder="1" applyAlignment="1">
      <alignment horizontal="center" vertical="center" wrapText="1"/>
    </xf>
    <xf numFmtId="0" fontId="6" fillId="25" borderId="21" xfId="0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 wrapText="1"/>
    </xf>
    <xf numFmtId="0" fontId="6" fillId="25" borderId="11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 wrapText="1"/>
    </xf>
    <xf numFmtId="0" fontId="6" fillId="25" borderId="23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3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514350"/>
          <a:ext cx="4371975" cy="12382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5"/>
  <sheetViews>
    <sheetView tabSelected="1" zoomScalePageLayoutView="0" workbookViewId="0" topLeftCell="A1">
      <pane xSplit="3" ySplit="9" topLeftCell="A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3" sqref="AL3:AN6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5" t="s">
        <v>162</v>
      </c>
      <c r="E1" s="65"/>
      <c r="F1" s="65"/>
      <c r="G1" s="65"/>
      <c r="H1" s="6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6" t="s">
        <v>0</v>
      </c>
      <c r="B3" s="66"/>
      <c r="C3" s="66"/>
      <c r="D3" s="73" t="s">
        <v>73</v>
      </c>
      <c r="E3" s="74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3" t="s">
        <v>87</v>
      </c>
      <c r="L3" s="74"/>
      <c r="M3" s="70" t="s">
        <v>89</v>
      </c>
      <c r="N3" s="70" t="s">
        <v>91</v>
      </c>
      <c r="O3" s="70" t="s">
        <v>93</v>
      </c>
      <c r="P3" s="73" t="s">
        <v>98</v>
      </c>
      <c r="Q3" s="79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3" t="s">
        <v>144</v>
      </c>
      <c r="AM3" s="79"/>
      <c r="AN3" s="74"/>
      <c r="AO3" s="70" t="s">
        <v>146</v>
      </c>
      <c r="AP3" s="70" t="s">
        <v>148</v>
      </c>
      <c r="AQ3" s="70" t="s">
        <v>150</v>
      </c>
    </row>
    <row r="4" spans="1:43" ht="36" customHeight="1">
      <c r="A4" s="67" t="s">
        <v>1</v>
      </c>
      <c r="B4" s="68"/>
      <c r="C4" s="69"/>
      <c r="D4" s="75"/>
      <c r="E4" s="76"/>
      <c r="F4" s="71"/>
      <c r="G4" s="71"/>
      <c r="H4" s="71"/>
      <c r="I4" s="71"/>
      <c r="J4" s="71"/>
      <c r="K4" s="75"/>
      <c r="L4" s="76"/>
      <c r="M4" s="71"/>
      <c r="N4" s="71"/>
      <c r="O4" s="71"/>
      <c r="P4" s="75"/>
      <c r="Q4" s="8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5"/>
      <c r="AM4" s="80"/>
      <c r="AN4" s="76"/>
      <c r="AO4" s="71"/>
      <c r="AP4" s="71"/>
      <c r="AQ4" s="71"/>
    </row>
    <row r="5" spans="1:43" ht="12.75">
      <c r="A5" s="67" t="s">
        <v>2</v>
      </c>
      <c r="B5" s="68"/>
      <c r="C5" s="69"/>
      <c r="D5" s="75"/>
      <c r="E5" s="76"/>
      <c r="F5" s="71"/>
      <c r="G5" s="71"/>
      <c r="H5" s="71"/>
      <c r="I5" s="71"/>
      <c r="J5" s="71"/>
      <c r="K5" s="75"/>
      <c r="L5" s="76"/>
      <c r="M5" s="71"/>
      <c r="N5" s="71"/>
      <c r="O5" s="71"/>
      <c r="P5" s="75"/>
      <c r="Q5" s="8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5"/>
      <c r="AM5" s="80"/>
      <c r="AN5" s="76"/>
      <c r="AO5" s="71"/>
      <c r="AP5" s="71"/>
      <c r="AQ5" s="71"/>
    </row>
    <row r="6" spans="1:43" ht="12.75" customHeight="1" hidden="1">
      <c r="A6" s="9"/>
      <c r="B6" s="10"/>
      <c r="C6" s="11"/>
      <c r="D6" s="77"/>
      <c r="E6" s="78"/>
      <c r="F6" s="72"/>
      <c r="G6" s="72"/>
      <c r="H6" s="72"/>
      <c r="I6" s="72"/>
      <c r="J6" s="72"/>
      <c r="K6" s="77"/>
      <c r="L6" s="78"/>
      <c r="M6" s="72"/>
      <c r="N6" s="72"/>
      <c r="O6" s="72"/>
      <c r="P6" s="77"/>
      <c r="Q6" s="8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7"/>
      <c r="AM6" s="81"/>
      <c r="AN6" s="78"/>
      <c r="AO6" s="72"/>
      <c r="AP6" s="72"/>
      <c r="AQ6" s="72"/>
    </row>
    <row r="7" spans="1:43" ht="23.25" customHeight="1">
      <c r="A7" s="12"/>
      <c r="B7" s="13"/>
      <c r="C7" s="14"/>
      <c r="D7" s="57" t="s">
        <v>69</v>
      </c>
      <c r="E7" s="57" t="s">
        <v>71</v>
      </c>
      <c r="F7" s="57"/>
      <c r="G7" s="57"/>
      <c r="H7" s="57"/>
      <c r="I7" s="57"/>
      <c r="J7" s="57"/>
      <c r="K7" s="57" t="s">
        <v>84</v>
      </c>
      <c r="L7" s="57" t="s">
        <v>71</v>
      </c>
      <c r="M7" s="57"/>
      <c r="N7" s="57"/>
      <c r="O7" s="57"/>
      <c r="P7" s="57" t="s">
        <v>94</v>
      </c>
      <c r="Q7" s="57" t="s">
        <v>96</v>
      </c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 t="s">
        <v>71</v>
      </c>
      <c r="AM7" s="57" t="s">
        <v>140</v>
      </c>
      <c r="AN7" s="57" t="s">
        <v>142</v>
      </c>
      <c r="AO7" s="57"/>
      <c r="AP7" s="57"/>
      <c r="AQ7" s="57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58">
        <v>198815.14</v>
      </c>
      <c r="E10" s="58">
        <v>241956.03</v>
      </c>
      <c r="F10" s="58">
        <v>1087945.8</v>
      </c>
      <c r="G10" s="58">
        <v>3929924.25</v>
      </c>
      <c r="H10" s="58">
        <v>101885.63</v>
      </c>
      <c r="I10" s="58">
        <v>49692.04</v>
      </c>
      <c r="J10" s="58">
        <v>60214.96</v>
      </c>
      <c r="K10" s="58">
        <v>3062072.26</v>
      </c>
      <c r="L10" s="58">
        <v>520206.58</v>
      </c>
      <c r="M10" s="58">
        <v>2478743.56</v>
      </c>
      <c r="N10" s="58">
        <v>12996633.91</v>
      </c>
      <c r="O10" s="58">
        <v>1227348.77</v>
      </c>
      <c r="P10" s="58">
        <v>23170675764.14</v>
      </c>
      <c r="Q10" s="58">
        <v>224929682.95</v>
      </c>
      <c r="R10" s="58">
        <v>39409.68</v>
      </c>
      <c r="S10" s="58">
        <v>352883.22</v>
      </c>
      <c r="T10" s="58">
        <v>75204029.29</v>
      </c>
      <c r="U10" s="58">
        <v>701911.87</v>
      </c>
      <c r="V10" s="58">
        <v>555837.97</v>
      </c>
      <c r="W10" s="58">
        <v>232603.28</v>
      </c>
      <c r="X10" s="58">
        <v>549432.39</v>
      </c>
      <c r="Y10" s="58">
        <v>498128.28</v>
      </c>
      <c r="Z10" s="58">
        <v>174254.08</v>
      </c>
      <c r="AA10" s="58">
        <v>5500385.64</v>
      </c>
      <c r="AB10" s="58">
        <v>519583.95</v>
      </c>
      <c r="AC10" s="58">
        <v>742665.35</v>
      </c>
      <c r="AD10" s="58">
        <v>261246.32</v>
      </c>
      <c r="AE10" s="58">
        <v>20849.48</v>
      </c>
      <c r="AF10" s="58">
        <v>11945.64</v>
      </c>
      <c r="AG10" s="58">
        <v>420217.83</v>
      </c>
      <c r="AH10" s="58">
        <v>98696.55</v>
      </c>
      <c r="AI10" s="58">
        <v>624801468.13</v>
      </c>
      <c r="AJ10" s="58">
        <v>337448.71</v>
      </c>
      <c r="AK10" s="58">
        <v>876032.42</v>
      </c>
      <c r="AL10" s="58">
        <v>179028.57</v>
      </c>
      <c r="AM10" s="58">
        <v>188410.67</v>
      </c>
      <c r="AN10" s="58">
        <v>18834.03</v>
      </c>
      <c r="AO10" s="58">
        <v>4906472.52</v>
      </c>
      <c r="AP10" s="58">
        <v>69231844.95</v>
      </c>
      <c r="AQ10" s="58">
        <v>91804.26</v>
      </c>
    </row>
    <row r="11" spans="1:43" ht="12.75">
      <c r="A11" s="21" t="s">
        <v>8</v>
      </c>
      <c r="B11" s="22" t="s">
        <v>9</v>
      </c>
      <c r="C11" s="25" t="s">
        <v>9</v>
      </c>
      <c r="D11" s="58">
        <v>0</v>
      </c>
      <c r="E11" s="58">
        <v>0</v>
      </c>
      <c r="F11" s="58">
        <v>531372041.62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215139726.03</v>
      </c>
      <c r="N11" s="58">
        <v>1255854894.92</v>
      </c>
      <c r="O11" s="58">
        <v>49704824.17</v>
      </c>
      <c r="P11" s="58">
        <v>232428531364.43</v>
      </c>
      <c r="Q11" s="58">
        <v>0</v>
      </c>
      <c r="R11" s="58">
        <v>0</v>
      </c>
      <c r="S11" s="58">
        <v>31192328.76</v>
      </c>
      <c r="T11" s="58">
        <v>357618722.19</v>
      </c>
      <c r="U11" s="58">
        <v>32202202.55</v>
      </c>
      <c r="V11" s="58">
        <v>0</v>
      </c>
      <c r="W11" s="58">
        <v>0</v>
      </c>
      <c r="X11" s="58">
        <v>0</v>
      </c>
      <c r="Y11" s="58">
        <v>0</v>
      </c>
      <c r="Z11" s="58">
        <v>5250000</v>
      </c>
      <c r="AA11" s="58">
        <v>80363616.44</v>
      </c>
      <c r="AB11" s="58">
        <v>0</v>
      </c>
      <c r="AC11" s="58">
        <v>15104547.95</v>
      </c>
      <c r="AD11" s="58">
        <v>45952002.74</v>
      </c>
      <c r="AE11" s="58">
        <v>51315479.45</v>
      </c>
      <c r="AF11" s="58">
        <v>172518575.34</v>
      </c>
      <c r="AG11" s="58">
        <v>9234394.52</v>
      </c>
      <c r="AH11" s="58">
        <v>79103168.22</v>
      </c>
      <c r="AI11" s="58">
        <v>50000000</v>
      </c>
      <c r="AJ11" s="58">
        <v>221094383.52</v>
      </c>
      <c r="AK11" s="58">
        <v>0</v>
      </c>
      <c r="AL11" s="58">
        <v>0</v>
      </c>
      <c r="AM11" s="58">
        <v>0</v>
      </c>
      <c r="AN11" s="58">
        <v>0</v>
      </c>
      <c r="AO11" s="58">
        <v>69455428.78</v>
      </c>
      <c r="AP11" s="58">
        <v>68716438.36</v>
      </c>
      <c r="AQ11" s="58">
        <v>0</v>
      </c>
    </row>
    <row r="12" spans="1:43" ht="12.75">
      <c r="A12" s="21" t="s">
        <v>10</v>
      </c>
      <c r="B12" s="22"/>
      <c r="C12" s="25" t="s">
        <v>11</v>
      </c>
      <c r="D12" s="58">
        <v>21441644.5</v>
      </c>
      <c r="E12" s="58">
        <v>256422442.05</v>
      </c>
      <c r="F12" s="58">
        <v>2191649947.06</v>
      </c>
      <c r="G12" s="58">
        <v>907847139.06</v>
      </c>
      <c r="H12" s="58">
        <v>28280514.3</v>
      </c>
      <c r="I12" s="58">
        <v>748454837.24</v>
      </c>
      <c r="J12" s="58">
        <v>490290328.1</v>
      </c>
      <c r="K12" s="58">
        <v>577027565.56</v>
      </c>
      <c r="L12" s="58">
        <v>52081934.14</v>
      </c>
      <c r="M12" s="58">
        <v>1117707472.37</v>
      </c>
      <c r="N12" s="58">
        <v>5855447293.87</v>
      </c>
      <c r="O12" s="58">
        <v>711718291.54</v>
      </c>
      <c r="P12" s="58">
        <v>1606676684806.45</v>
      </c>
      <c r="Q12" s="58">
        <v>10525731018.69</v>
      </c>
      <c r="R12" s="58">
        <v>93811801.21</v>
      </c>
      <c r="S12" s="58">
        <v>123984208.83</v>
      </c>
      <c r="T12" s="58">
        <v>1755465115.58</v>
      </c>
      <c r="U12" s="58">
        <v>424205416.5</v>
      </c>
      <c r="V12" s="58">
        <v>179966131.21</v>
      </c>
      <c r="W12" s="58">
        <v>567054258.23</v>
      </c>
      <c r="X12" s="58">
        <v>97138954.24</v>
      </c>
      <c r="Y12" s="58">
        <v>60626438.24</v>
      </c>
      <c r="Z12" s="58">
        <v>23877442.14</v>
      </c>
      <c r="AA12" s="58">
        <v>316178241.7</v>
      </c>
      <c r="AB12" s="58">
        <v>64918021.25</v>
      </c>
      <c r="AC12" s="58">
        <v>150713334.11</v>
      </c>
      <c r="AD12" s="58">
        <v>103082126.65</v>
      </c>
      <c r="AE12" s="58">
        <v>386703870.62</v>
      </c>
      <c r="AF12" s="58">
        <v>1013757064.76</v>
      </c>
      <c r="AG12" s="58">
        <v>71039211.62</v>
      </c>
      <c r="AH12" s="58">
        <v>1383554496.42</v>
      </c>
      <c r="AI12" s="58">
        <v>5410732835.05</v>
      </c>
      <c r="AJ12" s="58">
        <v>1630522898.39</v>
      </c>
      <c r="AK12" s="58">
        <v>564052232.51</v>
      </c>
      <c r="AL12" s="58">
        <v>35596117.62</v>
      </c>
      <c r="AM12" s="58">
        <v>66845830.5</v>
      </c>
      <c r="AN12" s="58">
        <v>19745651.48</v>
      </c>
      <c r="AO12" s="58">
        <v>347207567.8</v>
      </c>
      <c r="AP12" s="58">
        <v>4776337945.13</v>
      </c>
      <c r="AQ12" s="58">
        <v>44659769.9</v>
      </c>
    </row>
    <row r="13" spans="1:43" s="49" customFormat="1" ht="12.75">
      <c r="A13" s="47" t="s">
        <v>12</v>
      </c>
      <c r="B13" s="22" t="s">
        <v>11</v>
      </c>
      <c r="C13" s="54"/>
      <c r="D13" s="58">
        <v>2594561.43</v>
      </c>
      <c r="E13" s="58">
        <v>14101679.18</v>
      </c>
      <c r="F13" s="58">
        <v>429974135.36</v>
      </c>
      <c r="G13" s="58">
        <v>179804149.66</v>
      </c>
      <c r="H13" s="58">
        <v>3779941.1</v>
      </c>
      <c r="I13" s="58">
        <v>79819842.59</v>
      </c>
      <c r="J13" s="58">
        <v>0</v>
      </c>
      <c r="K13" s="58">
        <v>60482782.36</v>
      </c>
      <c r="L13" s="58">
        <v>0</v>
      </c>
      <c r="M13" s="58">
        <v>86757334.47</v>
      </c>
      <c r="N13" s="58">
        <v>0</v>
      </c>
      <c r="O13" s="58">
        <v>105063202.26</v>
      </c>
      <c r="P13" s="58">
        <v>366656505874.51</v>
      </c>
      <c r="Q13" s="58">
        <v>4211989959.37</v>
      </c>
      <c r="R13" s="58">
        <v>11001544.43</v>
      </c>
      <c r="S13" s="58">
        <v>11242251.53</v>
      </c>
      <c r="T13" s="58">
        <v>53224532.28</v>
      </c>
      <c r="U13" s="58">
        <v>13493093.1</v>
      </c>
      <c r="V13" s="58">
        <v>0</v>
      </c>
      <c r="W13" s="58">
        <v>0</v>
      </c>
      <c r="X13" s="58">
        <v>0</v>
      </c>
      <c r="Y13" s="58">
        <v>0</v>
      </c>
      <c r="Z13" s="58">
        <v>598298.4</v>
      </c>
      <c r="AA13" s="58">
        <v>0</v>
      </c>
      <c r="AB13" s="58">
        <v>5983451.25</v>
      </c>
      <c r="AC13" s="58">
        <v>15284009.71</v>
      </c>
      <c r="AD13" s="58">
        <v>0</v>
      </c>
      <c r="AE13" s="58">
        <v>36588653.08</v>
      </c>
      <c r="AF13" s="58">
        <v>10565096.65</v>
      </c>
      <c r="AG13" s="58">
        <v>12929423.25</v>
      </c>
      <c r="AH13" s="58">
        <v>289474136</v>
      </c>
      <c r="AI13" s="58">
        <v>0</v>
      </c>
      <c r="AJ13" s="58">
        <v>169123965.99</v>
      </c>
      <c r="AK13" s="58">
        <v>11082672</v>
      </c>
      <c r="AL13" s="58">
        <v>4874903.92</v>
      </c>
      <c r="AM13" s="58">
        <v>0</v>
      </c>
      <c r="AN13" s="58">
        <v>6562869.7</v>
      </c>
      <c r="AO13" s="58">
        <v>3971290.8</v>
      </c>
      <c r="AP13" s="58">
        <v>0</v>
      </c>
      <c r="AQ13" s="58">
        <v>0</v>
      </c>
    </row>
    <row r="14" spans="1:43" s="53" customFormat="1" ht="19.5">
      <c r="A14" s="50" t="s">
        <v>13</v>
      </c>
      <c r="B14" s="51" t="s">
        <v>14</v>
      </c>
      <c r="C14" s="26"/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561777520100</v>
      </c>
      <c r="Q14" s="58">
        <v>2834858900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  <c r="AD14" s="58">
        <v>0</v>
      </c>
      <c r="AE14" s="58">
        <v>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0</v>
      </c>
      <c r="AQ14" s="58">
        <v>0</v>
      </c>
    </row>
    <row r="15" spans="1:43" ht="12.75">
      <c r="A15" s="21" t="s">
        <v>15</v>
      </c>
      <c r="B15" s="22" t="s">
        <v>16</v>
      </c>
      <c r="C15" s="26"/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59">
        <v>0</v>
      </c>
      <c r="Q15" s="59">
        <v>0</v>
      </c>
      <c r="R15" s="59">
        <v>0</v>
      </c>
      <c r="S15" s="59">
        <v>0</v>
      </c>
      <c r="T15" s="59">
        <v>0</v>
      </c>
      <c r="U15" s="59">
        <v>0</v>
      </c>
      <c r="V15" s="59">
        <v>0</v>
      </c>
      <c r="W15" s="59">
        <v>0</v>
      </c>
      <c r="X15" s="59">
        <v>0</v>
      </c>
      <c r="Y15" s="59">
        <v>0</v>
      </c>
      <c r="Z15" s="59">
        <v>0</v>
      </c>
      <c r="AA15" s="59">
        <v>0</v>
      </c>
      <c r="AB15" s="59">
        <v>0</v>
      </c>
      <c r="AC15" s="59">
        <v>0</v>
      </c>
      <c r="AD15" s="59">
        <v>0</v>
      </c>
      <c r="AE15" s="59">
        <v>0</v>
      </c>
      <c r="AF15" s="59">
        <v>0</v>
      </c>
      <c r="AG15" s="59">
        <v>0</v>
      </c>
      <c r="AH15" s="59">
        <v>0</v>
      </c>
      <c r="AI15" s="59">
        <v>0</v>
      </c>
      <c r="AJ15" s="59">
        <v>0</v>
      </c>
      <c r="AK15" s="59">
        <v>0</v>
      </c>
      <c r="AL15" s="59">
        <v>0</v>
      </c>
      <c r="AM15" s="59">
        <v>0</v>
      </c>
      <c r="AN15" s="59">
        <v>0</v>
      </c>
      <c r="AO15" s="59">
        <v>0</v>
      </c>
      <c r="AP15" s="59">
        <v>0</v>
      </c>
      <c r="AQ15" s="59">
        <v>0</v>
      </c>
    </row>
    <row r="16" spans="1:43" s="53" customFormat="1" ht="12.75">
      <c r="A16" s="50" t="s">
        <v>17</v>
      </c>
      <c r="B16" s="51" t="s">
        <v>18</v>
      </c>
      <c r="C16" s="28" t="s">
        <v>19</v>
      </c>
      <c r="D16" s="60">
        <v>2866733.1</v>
      </c>
      <c r="E16" s="60">
        <v>34020654.07</v>
      </c>
      <c r="F16" s="60">
        <v>243204783.5</v>
      </c>
      <c r="G16" s="60">
        <v>69860120</v>
      </c>
      <c r="H16" s="60">
        <v>753890.8</v>
      </c>
      <c r="I16" s="60">
        <v>75344286</v>
      </c>
      <c r="J16" s="60">
        <v>131880002.5</v>
      </c>
      <c r="K16" s="60">
        <v>17839491.8</v>
      </c>
      <c r="L16" s="60">
        <v>12123380</v>
      </c>
      <c r="M16" s="60">
        <v>26756600</v>
      </c>
      <c r="N16" s="60">
        <v>2145508814.39</v>
      </c>
      <c r="O16" s="60">
        <v>203189673.97</v>
      </c>
      <c r="P16" s="60">
        <v>7003760000</v>
      </c>
      <c r="Q16" s="60">
        <v>0</v>
      </c>
      <c r="R16" s="60">
        <v>8866180</v>
      </c>
      <c r="S16" s="60">
        <v>0</v>
      </c>
      <c r="T16" s="60">
        <v>339476047.5</v>
      </c>
      <c r="U16" s="60">
        <v>149986611</v>
      </c>
      <c r="V16" s="60">
        <v>41988962.5</v>
      </c>
      <c r="W16" s="60">
        <v>110442925.36</v>
      </c>
      <c r="X16" s="60">
        <v>14386722</v>
      </c>
      <c r="Y16" s="60">
        <v>0</v>
      </c>
      <c r="Z16" s="60">
        <v>8445656</v>
      </c>
      <c r="AA16" s="60">
        <v>7595412.5</v>
      </c>
      <c r="AB16" s="60">
        <v>6453175</v>
      </c>
      <c r="AC16" s="60">
        <v>29609375</v>
      </c>
      <c r="AD16" s="60">
        <v>41372096.65</v>
      </c>
      <c r="AE16" s="60">
        <v>67572046.2</v>
      </c>
      <c r="AF16" s="60">
        <v>306648777.41</v>
      </c>
      <c r="AG16" s="60">
        <v>14168525.27</v>
      </c>
      <c r="AH16" s="60">
        <v>0</v>
      </c>
      <c r="AI16" s="60">
        <v>418218742</v>
      </c>
      <c r="AJ16" s="60">
        <v>34898500</v>
      </c>
      <c r="AK16" s="60">
        <v>134531490</v>
      </c>
      <c r="AL16" s="60">
        <v>8802285.2</v>
      </c>
      <c r="AM16" s="60">
        <v>6744150</v>
      </c>
      <c r="AN16" s="60">
        <v>4706014.88</v>
      </c>
      <c r="AO16" s="60">
        <v>81722146.1</v>
      </c>
      <c r="AP16" s="60">
        <v>708930675.9</v>
      </c>
      <c r="AQ16" s="60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60">
        <v>0</v>
      </c>
      <c r="E17" s="60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44208059.49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7525980</v>
      </c>
      <c r="V17" s="60">
        <v>1978000</v>
      </c>
      <c r="W17" s="60">
        <v>0</v>
      </c>
      <c r="X17" s="60">
        <v>890100</v>
      </c>
      <c r="Y17" s="60">
        <v>0</v>
      </c>
      <c r="Z17" s="60">
        <v>0</v>
      </c>
      <c r="AA17" s="60">
        <v>11728800</v>
      </c>
      <c r="AB17" s="60">
        <v>0</v>
      </c>
      <c r="AC17" s="60">
        <v>0</v>
      </c>
      <c r="AD17" s="60">
        <v>0</v>
      </c>
      <c r="AE17" s="60">
        <v>0</v>
      </c>
      <c r="AF17" s="60">
        <v>0</v>
      </c>
      <c r="AG17" s="60">
        <v>0</v>
      </c>
      <c r="AH17" s="60">
        <v>0</v>
      </c>
      <c r="AI17" s="60">
        <v>0</v>
      </c>
      <c r="AJ17" s="60">
        <v>0</v>
      </c>
      <c r="AK17" s="60">
        <v>0</v>
      </c>
      <c r="AL17" s="60">
        <v>0</v>
      </c>
      <c r="AM17" s="60">
        <v>0</v>
      </c>
      <c r="AN17" s="60">
        <v>0</v>
      </c>
      <c r="AO17" s="60">
        <v>7330500</v>
      </c>
      <c r="AP17" s="60">
        <v>261011737.8</v>
      </c>
      <c r="AQ17" s="60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60">
        <v>15980349.97</v>
      </c>
      <c r="E18" s="60">
        <v>146406087.4</v>
      </c>
      <c r="F18" s="60">
        <v>1518470347.6</v>
      </c>
      <c r="G18" s="60">
        <v>602940572</v>
      </c>
      <c r="H18" s="60">
        <v>22105612.9</v>
      </c>
      <c r="I18" s="60">
        <v>593290708.65</v>
      </c>
      <c r="J18" s="60">
        <v>358410325.6</v>
      </c>
      <c r="K18" s="60">
        <v>284518350</v>
      </c>
      <c r="L18" s="60">
        <v>39073145.84</v>
      </c>
      <c r="M18" s="60">
        <v>1004193537.9</v>
      </c>
      <c r="N18" s="60">
        <v>3500135856.8</v>
      </c>
      <c r="O18" s="60">
        <v>384775637.1</v>
      </c>
      <c r="P18" s="60">
        <v>589329336609.68</v>
      </c>
      <c r="Q18" s="60">
        <v>3478882159.32</v>
      </c>
      <c r="R18" s="60">
        <v>73944076.78</v>
      </c>
      <c r="S18" s="60">
        <v>112741957.3</v>
      </c>
      <c r="T18" s="60">
        <v>1313872802</v>
      </c>
      <c r="U18" s="60">
        <v>222914817.9</v>
      </c>
      <c r="V18" s="60">
        <v>135999168.71</v>
      </c>
      <c r="W18" s="60">
        <v>445891123.47</v>
      </c>
      <c r="X18" s="60">
        <v>72022788</v>
      </c>
      <c r="Y18" s="60">
        <v>31438994.28</v>
      </c>
      <c r="Z18" s="60">
        <v>14215275.9</v>
      </c>
      <c r="AA18" s="60">
        <v>249177558.5</v>
      </c>
      <c r="AB18" s="60">
        <v>44660828.6</v>
      </c>
      <c r="AC18" s="60">
        <v>102343970</v>
      </c>
      <c r="AD18" s="60">
        <v>61710030</v>
      </c>
      <c r="AE18" s="60">
        <v>260337317.84</v>
      </c>
      <c r="AF18" s="60">
        <v>696543190.7</v>
      </c>
      <c r="AG18" s="60">
        <v>39950254.7</v>
      </c>
      <c r="AH18" s="60">
        <v>832851815.1</v>
      </c>
      <c r="AI18" s="60">
        <v>4912054856.4</v>
      </c>
      <c r="AJ18" s="60">
        <v>1392613612.4</v>
      </c>
      <c r="AK18" s="60">
        <v>396693824.01</v>
      </c>
      <c r="AL18" s="60">
        <v>21624328.5</v>
      </c>
      <c r="AM18" s="60">
        <v>54166512.5</v>
      </c>
      <c r="AN18" s="60">
        <v>8476766.9</v>
      </c>
      <c r="AO18" s="60">
        <v>225911599.2</v>
      </c>
      <c r="AP18" s="60">
        <v>3806395531.43</v>
      </c>
      <c r="AQ18" s="60">
        <v>35435876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>
        <v>0</v>
      </c>
      <c r="L19" s="61">
        <v>0</v>
      </c>
      <c r="M19" s="61">
        <v>0</v>
      </c>
      <c r="N19" s="61">
        <v>0</v>
      </c>
      <c r="O19" s="61">
        <v>0</v>
      </c>
      <c r="P19" s="61">
        <v>27018317974.4</v>
      </c>
      <c r="Q19" s="61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61">
        <v>0</v>
      </c>
      <c r="Y19" s="61">
        <v>0</v>
      </c>
      <c r="Z19" s="61">
        <v>0</v>
      </c>
      <c r="AA19" s="61">
        <v>0</v>
      </c>
      <c r="AB19" s="61">
        <v>0</v>
      </c>
      <c r="AC19" s="61">
        <v>0</v>
      </c>
      <c r="AD19" s="61">
        <v>0</v>
      </c>
      <c r="AE19" s="61">
        <v>0</v>
      </c>
      <c r="AF19" s="61">
        <v>0</v>
      </c>
      <c r="AG19" s="61">
        <v>0</v>
      </c>
      <c r="AH19" s="61">
        <v>0</v>
      </c>
      <c r="AI19" s="61">
        <v>0</v>
      </c>
      <c r="AJ19" s="61">
        <v>0</v>
      </c>
      <c r="AK19" s="61">
        <v>0</v>
      </c>
      <c r="AL19" s="61">
        <v>0</v>
      </c>
      <c r="AM19" s="61">
        <v>0</v>
      </c>
      <c r="AN19" s="61">
        <v>0</v>
      </c>
      <c r="AO19" s="61">
        <v>0</v>
      </c>
      <c r="AP19" s="61">
        <v>0</v>
      </c>
      <c r="AQ19" s="61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60">
        <v>0</v>
      </c>
      <c r="E20" s="60">
        <v>61894021.4</v>
      </c>
      <c r="F20" s="60">
        <v>680.6</v>
      </c>
      <c r="G20" s="60">
        <v>55242297.4</v>
      </c>
      <c r="H20" s="60">
        <v>1641069.5</v>
      </c>
      <c r="I20" s="60">
        <v>0</v>
      </c>
      <c r="J20" s="60">
        <v>0</v>
      </c>
      <c r="K20" s="60">
        <v>214186941.4</v>
      </c>
      <c r="L20" s="60">
        <v>885408.3</v>
      </c>
      <c r="M20" s="60">
        <v>0</v>
      </c>
      <c r="N20" s="60">
        <v>165594563.19</v>
      </c>
      <c r="O20" s="60">
        <v>18689778.21</v>
      </c>
      <c r="P20" s="60">
        <v>0</v>
      </c>
      <c r="Q20" s="60">
        <v>0</v>
      </c>
      <c r="R20" s="60">
        <v>0</v>
      </c>
      <c r="S20" s="60">
        <v>0</v>
      </c>
      <c r="T20" s="60">
        <v>48891733.8</v>
      </c>
      <c r="U20" s="60">
        <v>30284914.5</v>
      </c>
      <c r="V20" s="60">
        <v>0</v>
      </c>
      <c r="W20" s="60">
        <v>10720209.4</v>
      </c>
      <c r="X20" s="60">
        <v>9839344.24</v>
      </c>
      <c r="Y20" s="60">
        <v>29187443.96</v>
      </c>
      <c r="Z20" s="60">
        <v>618211.84</v>
      </c>
      <c r="AA20" s="60">
        <v>47676470.7</v>
      </c>
      <c r="AB20" s="60">
        <v>7820566.4</v>
      </c>
      <c r="AC20" s="60">
        <v>3475979.4</v>
      </c>
      <c r="AD20" s="60">
        <v>0</v>
      </c>
      <c r="AE20" s="60">
        <v>22205853.5</v>
      </c>
      <c r="AF20" s="60">
        <v>0</v>
      </c>
      <c r="AG20" s="60">
        <v>3991008.4</v>
      </c>
      <c r="AH20" s="60">
        <v>261228545.32</v>
      </c>
      <c r="AI20" s="60">
        <v>80459236.65</v>
      </c>
      <c r="AJ20" s="60">
        <v>33886820</v>
      </c>
      <c r="AK20" s="60">
        <v>21744246.5</v>
      </c>
      <c r="AL20" s="60">
        <v>294600</v>
      </c>
      <c r="AM20" s="60">
        <v>5935168</v>
      </c>
      <c r="AN20" s="60">
        <v>0</v>
      </c>
      <c r="AO20" s="60">
        <v>28272031.7</v>
      </c>
      <c r="AP20" s="60">
        <v>0</v>
      </c>
      <c r="AQ20" s="60">
        <v>9223893.9</v>
      </c>
    </row>
    <row r="21" spans="1:43" ht="19.5">
      <c r="A21" s="21" t="s">
        <v>29</v>
      </c>
      <c r="B21" s="22" t="s">
        <v>30</v>
      </c>
      <c r="C21" s="28" t="s">
        <v>31</v>
      </c>
      <c r="D21" s="60">
        <v>0</v>
      </c>
      <c r="E21" s="60">
        <v>0</v>
      </c>
      <c r="F21" s="60">
        <v>0</v>
      </c>
      <c r="G21" s="60">
        <v>0</v>
      </c>
      <c r="H21" s="60">
        <v>0</v>
      </c>
      <c r="I21" s="60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60">
        <v>54891244247.86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60">
        <v>0</v>
      </c>
      <c r="X21" s="60">
        <v>0</v>
      </c>
      <c r="Y21" s="60">
        <v>0</v>
      </c>
      <c r="Z21" s="60">
        <v>0</v>
      </c>
      <c r="AA21" s="60">
        <v>0</v>
      </c>
      <c r="AB21" s="60">
        <v>0</v>
      </c>
      <c r="AC21" s="60">
        <v>0</v>
      </c>
      <c r="AD21" s="60">
        <v>0</v>
      </c>
      <c r="AE21" s="60">
        <v>0</v>
      </c>
      <c r="AF21" s="60">
        <v>0</v>
      </c>
      <c r="AG21" s="60">
        <v>0</v>
      </c>
      <c r="AH21" s="60">
        <v>0</v>
      </c>
      <c r="AI21" s="60">
        <v>0</v>
      </c>
      <c r="AJ21" s="60">
        <v>0</v>
      </c>
      <c r="AK21" s="60">
        <v>0</v>
      </c>
      <c r="AL21" s="60">
        <v>0</v>
      </c>
      <c r="AM21" s="60">
        <v>0</v>
      </c>
      <c r="AN21" s="60">
        <v>0</v>
      </c>
      <c r="AO21" s="60">
        <v>0</v>
      </c>
      <c r="AP21" s="60">
        <v>0</v>
      </c>
      <c r="AQ21" s="60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60">
        <v>0</v>
      </c>
      <c r="E22" s="60">
        <v>0</v>
      </c>
      <c r="F22" s="60">
        <v>0</v>
      </c>
      <c r="G22" s="60">
        <v>0</v>
      </c>
      <c r="H22" s="60">
        <v>0</v>
      </c>
      <c r="I22" s="60">
        <v>0</v>
      </c>
      <c r="J22" s="60">
        <v>0</v>
      </c>
      <c r="K22" s="60">
        <v>0</v>
      </c>
      <c r="L22" s="60">
        <v>0</v>
      </c>
      <c r="M22" s="60">
        <v>0</v>
      </c>
      <c r="N22" s="60">
        <v>0</v>
      </c>
      <c r="O22" s="60">
        <v>0</v>
      </c>
      <c r="P22" s="60">
        <v>0</v>
      </c>
      <c r="Q22" s="60">
        <v>0</v>
      </c>
      <c r="R22" s="60">
        <v>0</v>
      </c>
      <c r="S22" s="60">
        <v>0</v>
      </c>
      <c r="T22" s="60">
        <v>0</v>
      </c>
      <c r="U22" s="60">
        <v>0</v>
      </c>
      <c r="V22" s="60">
        <v>0</v>
      </c>
      <c r="W22" s="60">
        <v>0</v>
      </c>
      <c r="X22" s="60">
        <v>0</v>
      </c>
      <c r="Y22" s="60">
        <v>0</v>
      </c>
      <c r="Z22" s="60">
        <v>0</v>
      </c>
      <c r="AA22" s="60">
        <v>0</v>
      </c>
      <c r="AB22" s="60">
        <v>0</v>
      </c>
      <c r="AC22" s="60">
        <v>0</v>
      </c>
      <c r="AD22" s="60">
        <v>0</v>
      </c>
      <c r="AE22" s="60">
        <v>0</v>
      </c>
      <c r="AF22" s="60">
        <v>0</v>
      </c>
      <c r="AG22" s="60">
        <v>0</v>
      </c>
      <c r="AH22" s="60">
        <v>0</v>
      </c>
      <c r="AI22" s="60">
        <v>0</v>
      </c>
      <c r="AJ22" s="60">
        <v>0</v>
      </c>
      <c r="AK22" s="60">
        <v>0</v>
      </c>
      <c r="AL22" s="60">
        <v>0</v>
      </c>
      <c r="AM22" s="60">
        <v>0</v>
      </c>
      <c r="AN22" s="60">
        <v>0</v>
      </c>
      <c r="AO22" s="60">
        <v>0</v>
      </c>
      <c r="AP22" s="60">
        <v>0</v>
      </c>
      <c r="AQ22" s="60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0">
        <v>0</v>
      </c>
      <c r="Z23" s="60">
        <v>0</v>
      </c>
      <c r="AA23" s="60">
        <v>0</v>
      </c>
      <c r="AB23" s="60">
        <v>0</v>
      </c>
      <c r="AC23" s="60">
        <v>0</v>
      </c>
      <c r="AD23" s="60">
        <v>0</v>
      </c>
      <c r="AE23" s="60">
        <v>0</v>
      </c>
      <c r="AF23" s="60">
        <v>0</v>
      </c>
      <c r="AG23" s="60">
        <v>0</v>
      </c>
      <c r="AH23" s="60">
        <v>0</v>
      </c>
      <c r="AI23" s="60">
        <v>0</v>
      </c>
      <c r="AJ23" s="60">
        <v>0</v>
      </c>
      <c r="AK23" s="60">
        <v>0</v>
      </c>
      <c r="AL23" s="60">
        <v>0</v>
      </c>
      <c r="AM23" s="60">
        <v>0</v>
      </c>
      <c r="AN23" s="60">
        <v>0</v>
      </c>
      <c r="AO23" s="60">
        <v>0</v>
      </c>
      <c r="AP23" s="60">
        <v>0</v>
      </c>
      <c r="AQ23" s="60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62">
        <v>659595.78</v>
      </c>
      <c r="E24" s="62">
        <v>12844865.75</v>
      </c>
      <c r="F24" s="62">
        <v>61283423.7</v>
      </c>
      <c r="G24" s="62">
        <v>33614040.96</v>
      </c>
      <c r="H24" s="62">
        <v>2014507.68</v>
      </c>
      <c r="I24" s="62">
        <v>25012342.39</v>
      </c>
      <c r="J24" s="62">
        <v>13801284.82</v>
      </c>
      <c r="K24" s="62">
        <v>27179778.6</v>
      </c>
      <c r="L24" s="62">
        <v>3141638.91</v>
      </c>
      <c r="M24" s="62">
        <v>30474713.02</v>
      </c>
      <c r="N24" s="62">
        <v>118262606.55</v>
      </c>
      <c r="O24" s="62">
        <v>16063093.08</v>
      </c>
      <c r="P24" s="62">
        <v>30454795699.75</v>
      </c>
      <c r="Q24" s="62">
        <v>228624174.32</v>
      </c>
      <c r="R24" s="62">
        <v>2602893.81</v>
      </c>
      <c r="S24" s="62">
        <v>10359497.21</v>
      </c>
      <c r="T24" s="62">
        <v>80790619.22</v>
      </c>
      <c r="U24" s="62">
        <v>14117588.59</v>
      </c>
      <c r="V24" s="62">
        <v>28589016.32</v>
      </c>
      <c r="W24" s="62">
        <v>12419050.91</v>
      </c>
      <c r="X24" s="62">
        <v>1903277.11</v>
      </c>
      <c r="Y24" s="62">
        <v>1473920.34</v>
      </c>
      <c r="Z24" s="62">
        <v>518242.03</v>
      </c>
      <c r="AA24" s="62">
        <v>21608820.58</v>
      </c>
      <c r="AB24" s="62">
        <v>12863697.43</v>
      </c>
      <c r="AC24" s="62">
        <v>3417517.27</v>
      </c>
      <c r="AD24" s="62">
        <v>82253800.49</v>
      </c>
      <c r="AE24" s="62">
        <v>7705492.77</v>
      </c>
      <c r="AF24" s="62">
        <v>25469384.23</v>
      </c>
      <c r="AG24" s="62">
        <v>1657972.08</v>
      </c>
      <c r="AH24" s="62">
        <v>37155773.74</v>
      </c>
      <c r="AI24" s="62">
        <v>317235634.93</v>
      </c>
      <c r="AJ24" s="62">
        <v>122022849.4</v>
      </c>
      <c r="AK24" s="62">
        <v>46167804.18</v>
      </c>
      <c r="AL24" s="62">
        <v>4389625.86</v>
      </c>
      <c r="AM24" s="62">
        <v>28206994.47</v>
      </c>
      <c r="AN24" s="62">
        <v>539729.06</v>
      </c>
      <c r="AO24" s="62">
        <v>10339134.37</v>
      </c>
      <c r="AP24" s="62">
        <v>104211048.1</v>
      </c>
      <c r="AQ24" s="62">
        <v>9027282.06</v>
      </c>
    </row>
    <row r="25" spans="1:43" ht="12.75">
      <c r="A25" s="21" t="s">
        <v>40</v>
      </c>
      <c r="B25" s="22" t="s">
        <v>41</v>
      </c>
      <c r="C25" s="36" t="s">
        <v>42</v>
      </c>
      <c r="D25" s="58">
        <v>10062.11</v>
      </c>
      <c r="E25" s="58">
        <v>7205028.04</v>
      </c>
      <c r="F25" s="58">
        <v>6031531.15</v>
      </c>
      <c r="G25" s="58">
        <v>10464011.97</v>
      </c>
      <c r="H25" s="58">
        <v>1296370.62</v>
      </c>
      <c r="I25" s="58">
        <v>2003604.35</v>
      </c>
      <c r="J25" s="58">
        <v>450000</v>
      </c>
      <c r="K25" s="58">
        <v>18317596.55</v>
      </c>
      <c r="L25" s="58">
        <v>1962746.17</v>
      </c>
      <c r="M25" s="58">
        <v>7011.1</v>
      </c>
      <c r="N25" s="58">
        <v>20592640.8</v>
      </c>
      <c r="O25" s="58">
        <v>2011272.48</v>
      </c>
      <c r="P25" s="58">
        <v>0</v>
      </c>
      <c r="Q25" s="58">
        <v>0</v>
      </c>
      <c r="R25" s="58">
        <v>493241.64</v>
      </c>
      <c r="S25" s="58">
        <v>7160348.26</v>
      </c>
      <c r="T25" s="58">
        <v>37181393.12</v>
      </c>
      <c r="U25" s="58">
        <v>6651972.32</v>
      </c>
      <c r="V25" s="58">
        <v>24566487.38</v>
      </c>
      <c r="W25" s="58">
        <v>1662997.9</v>
      </c>
      <c r="X25" s="58">
        <v>5674.21</v>
      </c>
      <c r="Y25" s="58">
        <v>586281.67</v>
      </c>
      <c r="Z25" s="58">
        <v>11116.85</v>
      </c>
      <c r="AA25" s="58">
        <v>14045520.98</v>
      </c>
      <c r="AB25" s="58">
        <v>11378848.03</v>
      </c>
      <c r="AC25" s="58">
        <v>49546.25</v>
      </c>
      <c r="AD25" s="58">
        <v>79268956.89</v>
      </c>
      <c r="AE25" s="58">
        <v>1201244.62</v>
      </c>
      <c r="AF25" s="58">
        <v>5950753.66</v>
      </c>
      <c r="AG25" s="58">
        <v>1506.19</v>
      </c>
      <c r="AH25" s="58">
        <v>7917491.83</v>
      </c>
      <c r="AI25" s="58">
        <v>200444738.3</v>
      </c>
      <c r="AJ25" s="58">
        <v>86683957.19</v>
      </c>
      <c r="AK25" s="58">
        <v>35051976.87</v>
      </c>
      <c r="AL25" s="58">
        <v>3594929.24</v>
      </c>
      <c r="AM25" s="58">
        <v>26614922.21</v>
      </c>
      <c r="AN25" s="58">
        <v>14676.29</v>
      </c>
      <c r="AO25" s="58">
        <v>879422.65</v>
      </c>
      <c r="AP25" s="58">
        <v>2897330.5</v>
      </c>
      <c r="AQ25" s="58">
        <v>8217777.76</v>
      </c>
    </row>
    <row r="26" spans="1:43" ht="19.5">
      <c r="A26" s="21" t="s">
        <v>43</v>
      </c>
      <c r="B26" s="22" t="s">
        <v>44</v>
      </c>
      <c r="C26" s="36" t="s">
        <v>45</v>
      </c>
      <c r="D26" s="58">
        <v>628537.16</v>
      </c>
      <c r="E26" s="58">
        <v>5492407.44</v>
      </c>
      <c r="F26" s="58">
        <v>55251892.55</v>
      </c>
      <c r="G26" s="58">
        <v>23150028.99</v>
      </c>
      <c r="H26" s="58">
        <v>718137.06</v>
      </c>
      <c r="I26" s="58">
        <v>23008738.04</v>
      </c>
      <c r="J26" s="58">
        <v>13351284.82</v>
      </c>
      <c r="K26" s="58">
        <v>8862182.05</v>
      </c>
      <c r="L26" s="58">
        <v>1178892.74</v>
      </c>
      <c r="M26" s="58">
        <v>30467701.92</v>
      </c>
      <c r="N26" s="58">
        <v>97669965.75</v>
      </c>
      <c r="O26" s="58">
        <v>14051820.6</v>
      </c>
      <c r="P26" s="58">
        <v>30454772699.75</v>
      </c>
      <c r="Q26" s="58">
        <v>228624174.32</v>
      </c>
      <c r="R26" s="58">
        <v>2109652.17</v>
      </c>
      <c r="S26" s="58">
        <v>3199148.95</v>
      </c>
      <c r="T26" s="58">
        <v>43609226.1</v>
      </c>
      <c r="U26" s="58">
        <v>7465616.27</v>
      </c>
      <c r="V26" s="58">
        <v>4022528.94</v>
      </c>
      <c r="W26" s="58">
        <v>10756053.01</v>
      </c>
      <c r="X26" s="58">
        <v>1897602.9</v>
      </c>
      <c r="Y26" s="58">
        <v>887638.67</v>
      </c>
      <c r="Z26" s="58">
        <v>507125.18</v>
      </c>
      <c r="AA26" s="58">
        <v>7563299.6</v>
      </c>
      <c r="AB26" s="58">
        <v>1484849.4</v>
      </c>
      <c r="AC26" s="58">
        <v>3367971.02</v>
      </c>
      <c r="AD26" s="58">
        <v>2984843.6</v>
      </c>
      <c r="AE26" s="58">
        <v>6504248.15</v>
      </c>
      <c r="AF26" s="58">
        <v>19518630.57</v>
      </c>
      <c r="AG26" s="58">
        <v>1656465.89</v>
      </c>
      <c r="AH26" s="58">
        <v>29238281.91</v>
      </c>
      <c r="AI26" s="58">
        <v>116790896.63</v>
      </c>
      <c r="AJ26" s="58">
        <v>35338892.21</v>
      </c>
      <c r="AK26" s="58">
        <v>11115827.31</v>
      </c>
      <c r="AL26" s="58">
        <v>794696.62</v>
      </c>
      <c r="AM26" s="58">
        <v>1592072.26</v>
      </c>
      <c r="AN26" s="58">
        <v>525052.77</v>
      </c>
      <c r="AO26" s="58">
        <v>7453515.87</v>
      </c>
      <c r="AP26" s="58">
        <v>101313717.6</v>
      </c>
      <c r="AQ26" s="58">
        <v>809504.3</v>
      </c>
    </row>
    <row r="27" spans="1:43" ht="12.75">
      <c r="A27" s="21" t="s">
        <v>46</v>
      </c>
      <c r="B27" s="22" t="s">
        <v>47</v>
      </c>
      <c r="C27" s="36" t="s">
        <v>48</v>
      </c>
      <c r="D27" s="58">
        <v>20996.51</v>
      </c>
      <c r="E27" s="58">
        <v>147430.27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23000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  <c r="AD27" s="58">
        <v>0</v>
      </c>
      <c r="AE27" s="58">
        <v>0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2006195.85</v>
      </c>
      <c r="AP27" s="58">
        <v>0</v>
      </c>
      <c r="AQ27" s="58">
        <v>0</v>
      </c>
    </row>
    <row r="28" spans="1:43" ht="12.75">
      <c r="A28" s="21" t="s">
        <v>49</v>
      </c>
      <c r="B28" s="22"/>
      <c r="C28" s="25" t="s">
        <v>16</v>
      </c>
      <c r="D28" s="58">
        <v>0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  <c r="AD28" s="58">
        <v>0</v>
      </c>
      <c r="AE28" s="58">
        <v>0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0</v>
      </c>
      <c r="AM28" s="58">
        <v>0</v>
      </c>
      <c r="AN28" s="58">
        <v>0</v>
      </c>
      <c r="AO28" s="58">
        <v>0</v>
      </c>
      <c r="AP28" s="58">
        <v>32472000</v>
      </c>
      <c r="AQ28" s="58">
        <v>0</v>
      </c>
    </row>
    <row r="29" spans="1:43" ht="12.75">
      <c r="A29" s="21" t="s">
        <v>50</v>
      </c>
      <c r="B29" s="22"/>
      <c r="C29" s="23" t="s">
        <v>21</v>
      </c>
      <c r="D29" s="58">
        <v>0</v>
      </c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26265.57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</row>
    <row r="30" spans="1:43" ht="19.5">
      <c r="A30" s="21" t="s">
        <v>51</v>
      </c>
      <c r="B30" s="22"/>
      <c r="C30" s="36" t="s">
        <v>52</v>
      </c>
      <c r="D30" s="63">
        <v>0</v>
      </c>
      <c r="E30" s="63">
        <v>0</v>
      </c>
      <c r="F30" s="63">
        <v>0</v>
      </c>
      <c r="G30" s="63">
        <v>0</v>
      </c>
      <c r="H30" s="63">
        <v>0</v>
      </c>
      <c r="I30" s="63">
        <v>0</v>
      </c>
      <c r="J30" s="63">
        <v>0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0</v>
      </c>
      <c r="Q30" s="63">
        <v>0</v>
      </c>
      <c r="R30" s="63">
        <v>0</v>
      </c>
      <c r="S30" s="63">
        <v>0</v>
      </c>
      <c r="T30" s="63">
        <v>0</v>
      </c>
      <c r="U30" s="63">
        <v>0</v>
      </c>
      <c r="V30" s="63">
        <v>0</v>
      </c>
      <c r="W30" s="63">
        <v>0</v>
      </c>
      <c r="X30" s="63">
        <v>0</v>
      </c>
      <c r="Y30" s="63">
        <v>0</v>
      </c>
      <c r="Z30" s="63">
        <v>0</v>
      </c>
      <c r="AA30" s="63">
        <v>0</v>
      </c>
      <c r="AB30" s="63">
        <v>0</v>
      </c>
      <c r="AC30" s="63">
        <v>0</v>
      </c>
      <c r="AD30" s="63">
        <v>0</v>
      </c>
      <c r="AE30" s="63">
        <v>0</v>
      </c>
      <c r="AF30" s="63">
        <v>0</v>
      </c>
      <c r="AG30" s="63">
        <v>0</v>
      </c>
      <c r="AH30" s="63">
        <v>0</v>
      </c>
      <c r="AI30" s="63">
        <v>0</v>
      </c>
      <c r="AJ30" s="63">
        <v>0</v>
      </c>
      <c r="AK30" s="63">
        <v>0</v>
      </c>
      <c r="AL30" s="63">
        <v>0</v>
      </c>
      <c r="AM30" s="63">
        <v>0</v>
      </c>
      <c r="AN30" s="63">
        <v>0</v>
      </c>
      <c r="AO30" s="63">
        <v>0</v>
      </c>
      <c r="AP30" s="63">
        <v>0</v>
      </c>
      <c r="AQ30" s="63">
        <v>0</v>
      </c>
    </row>
    <row r="31" spans="1:43" ht="19.5">
      <c r="A31" s="21" t="s">
        <v>53</v>
      </c>
      <c r="B31" s="22"/>
      <c r="C31" s="36" t="s">
        <v>54</v>
      </c>
      <c r="D31" s="63">
        <v>0</v>
      </c>
      <c r="E31" s="63">
        <v>0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0</v>
      </c>
      <c r="V31" s="63">
        <v>0</v>
      </c>
      <c r="W31" s="63">
        <v>0</v>
      </c>
      <c r="X31" s="63">
        <v>0</v>
      </c>
      <c r="Y31" s="63">
        <v>0</v>
      </c>
      <c r="Z31" s="63">
        <v>0</v>
      </c>
      <c r="AA31" s="63">
        <v>0</v>
      </c>
      <c r="AB31" s="63">
        <v>0</v>
      </c>
      <c r="AC31" s="63">
        <v>0</v>
      </c>
      <c r="AD31" s="63">
        <v>0</v>
      </c>
      <c r="AE31" s="63">
        <v>0</v>
      </c>
      <c r="AF31" s="63">
        <v>0</v>
      </c>
      <c r="AG31" s="63">
        <v>0</v>
      </c>
      <c r="AH31" s="63">
        <v>0</v>
      </c>
      <c r="AI31" s="63">
        <v>0</v>
      </c>
      <c r="AJ31" s="63">
        <v>0</v>
      </c>
      <c r="AK31" s="63">
        <v>0</v>
      </c>
      <c r="AL31" s="63">
        <v>0</v>
      </c>
      <c r="AM31" s="63">
        <v>0</v>
      </c>
      <c r="AN31" s="63">
        <v>0</v>
      </c>
      <c r="AO31" s="63">
        <v>0</v>
      </c>
      <c r="AP31" s="63">
        <v>0</v>
      </c>
      <c r="AQ31" s="63">
        <v>0</v>
      </c>
    </row>
    <row r="32" spans="1:43" ht="29.25">
      <c r="A32" s="21" t="s">
        <v>55</v>
      </c>
      <c r="B32" s="22"/>
      <c r="C32" s="36" t="s">
        <v>56</v>
      </c>
      <c r="D32" s="63">
        <v>0</v>
      </c>
      <c r="E32" s="63">
        <v>0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63">
        <v>0</v>
      </c>
      <c r="V32" s="63">
        <v>0</v>
      </c>
      <c r="W32" s="63">
        <v>0</v>
      </c>
      <c r="X32" s="63">
        <v>0</v>
      </c>
      <c r="Y32" s="63">
        <v>0</v>
      </c>
      <c r="Z32" s="63">
        <v>0</v>
      </c>
      <c r="AA32" s="63">
        <v>0</v>
      </c>
      <c r="AB32" s="63">
        <v>0</v>
      </c>
      <c r="AC32" s="63">
        <v>0</v>
      </c>
      <c r="AD32" s="63">
        <v>0</v>
      </c>
      <c r="AE32" s="63">
        <v>0</v>
      </c>
      <c r="AF32" s="63">
        <v>0</v>
      </c>
      <c r="AG32" s="63">
        <v>0</v>
      </c>
      <c r="AH32" s="63">
        <v>0</v>
      </c>
      <c r="AI32" s="63">
        <v>0</v>
      </c>
      <c r="AJ32" s="63">
        <v>0</v>
      </c>
      <c r="AK32" s="63">
        <v>0</v>
      </c>
      <c r="AL32" s="63">
        <v>0</v>
      </c>
      <c r="AM32" s="63">
        <v>0</v>
      </c>
      <c r="AN32" s="63">
        <v>0</v>
      </c>
      <c r="AO32" s="63">
        <v>0</v>
      </c>
      <c r="AP32" s="63">
        <v>0</v>
      </c>
      <c r="AQ32" s="63">
        <v>0</v>
      </c>
    </row>
    <row r="33" spans="1:43" ht="18.75" customHeight="1">
      <c r="A33" s="21" t="s">
        <v>57</v>
      </c>
      <c r="B33" s="22"/>
      <c r="C33" s="36" t="s">
        <v>58</v>
      </c>
      <c r="D33" s="63">
        <v>0</v>
      </c>
      <c r="E33" s="63">
        <v>0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</row>
    <row r="34" spans="1:43" ht="12.75">
      <c r="A34" s="21" t="s">
        <v>59</v>
      </c>
      <c r="B34" s="22"/>
      <c r="C34" s="36" t="s">
        <v>60</v>
      </c>
      <c r="D34" s="63">
        <v>0</v>
      </c>
      <c r="E34" s="63">
        <v>0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26265.57</v>
      </c>
      <c r="Q34" s="63">
        <v>0</v>
      </c>
      <c r="R34" s="63">
        <v>0</v>
      </c>
      <c r="S34" s="63">
        <v>0</v>
      </c>
      <c r="T34" s="63">
        <v>0</v>
      </c>
      <c r="U34" s="63">
        <v>0</v>
      </c>
      <c r="V34" s="63">
        <v>0</v>
      </c>
      <c r="W34" s="63">
        <v>0</v>
      </c>
      <c r="X34" s="63">
        <v>0</v>
      </c>
      <c r="Y34" s="63">
        <v>0</v>
      </c>
      <c r="Z34" s="63">
        <v>0</v>
      </c>
      <c r="AA34" s="63">
        <v>0</v>
      </c>
      <c r="AB34" s="63">
        <v>0</v>
      </c>
      <c r="AC34" s="63">
        <v>0</v>
      </c>
      <c r="AD34" s="63">
        <v>0</v>
      </c>
      <c r="AE34" s="63">
        <v>0</v>
      </c>
      <c r="AF34" s="63">
        <v>0</v>
      </c>
      <c r="AG34" s="63">
        <v>0</v>
      </c>
      <c r="AH34" s="63">
        <v>0</v>
      </c>
      <c r="AI34" s="63">
        <v>0</v>
      </c>
      <c r="AJ34" s="63">
        <v>0</v>
      </c>
      <c r="AK34" s="63">
        <v>0</v>
      </c>
      <c r="AL34" s="63">
        <v>0</v>
      </c>
      <c r="AM34" s="63">
        <v>0</v>
      </c>
      <c r="AN34" s="63">
        <v>0</v>
      </c>
      <c r="AO34" s="63">
        <v>0</v>
      </c>
      <c r="AP34" s="63">
        <v>0</v>
      </c>
      <c r="AQ34" s="63">
        <v>0</v>
      </c>
    </row>
    <row r="35" spans="1:43" ht="12.75">
      <c r="A35" s="38" t="s">
        <v>61</v>
      </c>
      <c r="B35" s="22"/>
      <c r="C35" s="25" t="s">
        <v>24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26265.57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>
        <v>0</v>
      </c>
      <c r="AM35" s="64">
        <v>0</v>
      </c>
      <c r="AN35" s="64">
        <v>0</v>
      </c>
      <c r="AO35" s="64">
        <v>0</v>
      </c>
      <c r="AP35" s="64">
        <v>0</v>
      </c>
      <c r="AQ35" s="64">
        <v>0</v>
      </c>
    </row>
    <row r="36" spans="1:43" ht="18">
      <c r="A36" s="38" t="s">
        <v>64</v>
      </c>
      <c r="B36" s="22" t="s">
        <v>63</v>
      </c>
      <c r="C36" s="25"/>
      <c r="D36" s="64">
        <f aca="true" t="shared" si="0" ref="D36:AQ36">SUM(D10:D11,D13:D24)+D28</f>
        <v>22300055.42</v>
      </c>
      <c r="E36" s="64">
        <f t="shared" si="0"/>
        <v>269509263.83000004</v>
      </c>
      <c r="F36" s="64">
        <f t="shared" si="0"/>
        <v>2785393358.18</v>
      </c>
      <c r="G36" s="64">
        <f t="shared" si="0"/>
        <v>945391104.27</v>
      </c>
      <c r="H36" s="64">
        <f t="shared" si="0"/>
        <v>30396907.61</v>
      </c>
      <c r="I36" s="64">
        <f t="shared" si="0"/>
        <v>773516871.67</v>
      </c>
      <c r="J36" s="64">
        <f t="shared" si="0"/>
        <v>504151827.88</v>
      </c>
      <c r="K36" s="64">
        <f t="shared" si="0"/>
        <v>607269416.4200001</v>
      </c>
      <c r="L36" s="64">
        <f t="shared" si="0"/>
        <v>55743779.629999995</v>
      </c>
      <c r="M36" s="64">
        <f t="shared" si="0"/>
        <v>1365800654.98</v>
      </c>
      <c r="N36" s="64">
        <f t="shared" si="0"/>
        <v>7242561429.25</v>
      </c>
      <c r="O36" s="64">
        <f t="shared" si="0"/>
        <v>778713557.5600001</v>
      </c>
      <c r="P36" s="64">
        <f t="shared" si="0"/>
        <v>1892730687634.7703</v>
      </c>
      <c r="Q36" s="64">
        <f t="shared" si="0"/>
        <v>10979284875.96</v>
      </c>
      <c r="R36" s="64">
        <f t="shared" si="0"/>
        <v>96454104.7</v>
      </c>
      <c r="S36" s="64">
        <f t="shared" si="0"/>
        <v>165888918.02</v>
      </c>
      <c r="T36" s="64">
        <f t="shared" si="0"/>
        <v>2269078486.2799997</v>
      </c>
      <c r="U36" s="64">
        <f t="shared" si="0"/>
        <v>471227119.51</v>
      </c>
      <c r="V36" s="64">
        <f t="shared" si="0"/>
        <v>209110985.5</v>
      </c>
      <c r="W36" s="64">
        <f t="shared" si="0"/>
        <v>579705912.42</v>
      </c>
      <c r="X36" s="64">
        <f t="shared" si="0"/>
        <v>99591663.74</v>
      </c>
      <c r="Y36" s="64">
        <f t="shared" si="0"/>
        <v>62598486.86000001</v>
      </c>
      <c r="Z36" s="64">
        <f t="shared" si="0"/>
        <v>29819938.250000004</v>
      </c>
      <c r="AA36" s="64">
        <f t="shared" si="0"/>
        <v>423651064.35999995</v>
      </c>
      <c r="AB36" s="64">
        <f t="shared" si="0"/>
        <v>78301302.63</v>
      </c>
      <c r="AC36" s="64">
        <f t="shared" si="0"/>
        <v>169978064.68</v>
      </c>
      <c r="AD36" s="64">
        <f t="shared" si="0"/>
        <v>231549176.2</v>
      </c>
      <c r="AE36" s="64">
        <f t="shared" si="0"/>
        <v>445745692.31999993</v>
      </c>
      <c r="AF36" s="64">
        <f t="shared" si="0"/>
        <v>1211756969.97</v>
      </c>
      <c r="AG36" s="64">
        <f t="shared" si="0"/>
        <v>82351796.05000001</v>
      </c>
      <c r="AH36" s="64">
        <f t="shared" si="0"/>
        <v>1499912134.9299998</v>
      </c>
      <c r="AI36" s="64">
        <f t="shared" si="0"/>
        <v>6402769938.11</v>
      </c>
      <c r="AJ36" s="64">
        <f t="shared" si="0"/>
        <v>1973977580.0200002</v>
      </c>
      <c r="AK36" s="64">
        <f t="shared" si="0"/>
        <v>611096069.1099999</v>
      </c>
      <c r="AL36" s="64">
        <f t="shared" si="0"/>
        <v>40164772.05</v>
      </c>
      <c r="AM36" s="64">
        <f t="shared" si="0"/>
        <v>95241235.64</v>
      </c>
      <c r="AN36" s="64">
        <f t="shared" si="0"/>
        <v>20304214.569999997</v>
      </c>
      <c r="AO36" s="64">
        <f t="shared" si="0"/>
        <v>431908603.46999997</v>
      </c>
      <c r="AP36" s="64">
        <f t="shared" si="0"/>
        <v>5050969276.54</v>
      </c>
      <c r="AQ36" s="64">
        <f t="shared" si="0"/>
        <v>53778856.22</v>
      </c>
    </row>
    <row r="37" spans="1:43" ht="12.75">
      <c r="A37" s="38" t="s">
        <v>62</v>
      </c>
      <c r="B37" s="22"/>
      <c r="C37" s="25" t="s">
        <v>27</v>
      </c>
      <c r="D37" s="64">
        <f aca="true" t="shared" si="1" ref="D37:AQ37">SUM(D10,D11,D12,D24,D28)-D35</f>
        <v>22300055.42</v>
      </c>
      <c r="E37" s="64">
        <f t="shared" si="1"/>
        <v>269509263.83000004</v>
      </c>
      <c r="F37" s="64">
        <f t="shared" si="1"/>
        <v>2785393358.18</v>
      </c>
      <c r="G37" s="64">
        <f t="shared" si="1"/>
        <v>945391104.27</v>
      </c>
      <c r="H37" s="64">
        <f t="shared" si="1"/>
        <v>30396907.61</v>
      </c>
      <c r="I37" s="64">
        <f t="shared" si="1"/>
        <v>773516871.67</v>
      </c>
      <c r="J37" s="64">
        <f t="shared" si="1"/>
        <v>504151827.88</v>
      </c>
      <c r="K37" s="64">
        <f t="shared" si="1"/>
        <v>607269416.42</v>
      </c>
      <c r="L37" s="64">
        <f t="shared" si="1"/>
        <v>55743779.629999995</v>
      </c>
      <c r="M37" s="64">
        <f t="shared" si="1"/>
        <v>1365800654.9799998</v>
      </c>
      <c r="N37" s="64">
        <f t="shared" si="1"/>
        <v>7242561429.25</v>
      </c>
      <c r="O37" s="64">
        <f t="shared" si="1"/>
        <v>778713557.5600001</v>
      </c>
      <c r="P37" s="64">
        <f t="shared" si="1"/>
        <v>1892730661369.2</v>
      </c>
      <c r="Q37" s="64">
        <f t="shared" si="1"/>
        <v>10979284875.960001</v>
      </c>
      <c r="R37" s="64">
        <f t="shared" si="1"/>
        <v>96454104.7</v>
      </c>
      <c r="S37" s="64">
        <f t="shared" si="1"/>
        <v>165888918.02</v>
      </c>
      <c r="T37" s="64">
        <f t="shared" si="1"/>
        <v>2269078486.2799997</v>
      </c>
      <c r="U37" s="64">
        <f t="shared" si="1"/>
        <v>471227119.51</v>
      </c>
      <c r="V37" s="64">
        <f t="shared" si="1"/>
        <v>209110985.5</v>
      </c>
      <c r="W37" s="64">
        <f t="shared" si="1"/>
        <v>579705912.42</v>
      </c>
      <c r="X37" s="64">
        <f t="shared" si="1"/>
        <v>99591663.74</v>
      </c>
      <c r="Y37" s="64">
        <f t="shared" si="1"/>
        <v>62598486.86000001</v>
      </c>
      <c r="Z37" s="64">
        <f t="shared" si="1"/>
        <v>29819938.25</v>
      </c>
      <c r="AA37" s="64">
        <f t="shared" si="1"/>
        <v>423651064.35999995</v>
      </c>
      <c r="AB37" s="64">
        <f t="shared" si="1"/>
        <v>78301302.63</v>
      </c>
      <c r="AC37" s="64">
        <f t="shared" si="1"/>
        <v>169978064.68000004</v>
      </c>
      <c r="AD37" s="64">
        <f t="shared" si="1"/>
        <v>231549176.2</v>
      </c>
      <c r="AE37" s="64">
        <f t="shared" si="1"/>
        <v>445745692.32</v>
      </c>
      <c r="AF37" s="64">
        <f t="shared" si="1"/>
        <v>1211756969.97</v>
      </c>
      <c r="AG37" s="64">
        <f t="shared" si="1"/>
        <v>82351796.05</v>
      </c>
      <c r="AH37" s="64">
        <f t="shared" si="1"/>
        <v>1499912134.93</v>
      </c>
      <c r="AI37" s="64">
        <f t="shared" si="1"/>
        <v>6402769938.110001</v>
      </c>
      <c r="AJ37" s="64">
        <f t="shared" si="1"/>
        <v>1973977580.0200002</v>
      </c>
      <c r="AK37" s="64">
        <f t="shared" si="1"/>
        <v>611096069.1099999</v>
      </c>
      <c r="AL37" s="64">
        <f t="shared" si="1"/>
        <v>40164772.05</v>
      </c>
      <c r="AM37" s="64">
        <f t="shared" si="1"/>
        <v>95241235.64</v>
      </c>
      <c r="AN37" s="64">
        <f t="shared" si="1"/>
        <v>20304214.57</v>
      </c>
      <c r="AO37" s="64">
        <f t="shared" si="1"/>
        <v>431908603.47</v>
      </c>
      <c r="AP37" s="64">
        <f t="shared" si="1"/>
        <v>5050969276.540001</v>
      </c>
      <c r="AQ37" s="64">
        <f t="shared" si="1"/>
        <v>53778856.22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P3:AP6"/>
    <mergeCell ref="AQ3:AQ6"/>
    <mergeCell ref="AG3:AG6"/>
    <mergeCell ref="AH3:AH6"/>
    <mergeCell ref="AI3:AI6"/>
    <mergeCell ref="AJ3:AJ6"/>
    <mergeCell ref="AK3:AK6"/>
    <mergeCell ref="AD3:AD6"/>
    <mergeCell ref="AE3:AE6"/>
    <mergeCell ref="AO3:AO6"/>
    <mergeCell ref="AL3:AN6"/>
    <mergeCell ref="AF3:AF6"/>
    <mergeCell ref="U3:U6"/>
    <mergeCell ref="V3:V6"/>
    <mergeCell ref="W3:W6"/>
    <mergeCell ref="X3:X6"/>
    <mergeCell ref="Y3:Y6"/>
    <mergeCell ref="Z3:Z6"/>
    <mergeCell ref="AA3:AA6"/>
    <mergeCell ref="AB3:AB6"/>
    <mergeCell ref="AC3:AC6"/>
    <mergeCell ref="R3:R6"/>
    <mergeCell ref="P3:Q6"/>
    <mergeCell ref="S3:S6"/>
    <mergeCell ref="T3:T6"/>
    <mergeCell ref="K3:L6"/>
    <mergeCell ref="N3:N6"/>
    <mergeCell ref="O3:O6"/>
    <mergeCell ref="G3:G6"/>
    <mergeCell ref="H3:H6"/>
    <mergeCell ref="I3:I6"/>
    <mergeCell ref="J3:J6"/>
    <mergeCell ref="M3:M6"/>
    <mergeCell ref="D1:H1"/>
    <mergeCell ref="A3:C3"/>
    <mergeCell ref="A4:C4"/>
    <mergeCell ref="A5:C5"/>
    <mergeCell ref="F3:F6"/>
    <mergeCell ref="D3:E6"/>
  </mergeCells>
  <printOptions/>
  <pageMargins left="0.2362204724409449" right="0.15748031496062992" top="0.1968503937007874" bottom="0.1968503937007874" header="0.5118110236220472" footer="0.15748031496062992"/>
  <pageSetup horizontalDpi="300" verticalDpi="300" orientation="landscape" paperSize="8" r:id="rId2"/>
  <headerFooter alignWithMargins="0">
    <oddFooter>&amp;L&amp;7(22) Исп. А.В. Касин 6-60-71&amp;R&amp;7Страница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5"/>
  <sheetViews>
    <sheetView view="pageLayout" workbookViewId="0" topLeftCell="A16">
      <selection activeCell="A7" sqref="A7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</cols>
  <sheetData>
    <row r="1" spans="1:43" ht="31.5" customHeight="1">
      <c r="A1" s="6"/>
      <c r="B1" s="6"/>
      <c r="C1" s="7"/>
      <c r="D1" s="65" t="s">
        <v>155</v>
      </c>
      <c r="E1" s="65"/>
      <c r="F1" s="65"/>
      <c r="G1" s="65"/>
      <c r="H1" s="6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6" t="s">
        <v>0</v>
      </c>
      <c r="B3" s="66"/>
      <c r="C3" s="66"/>
      <c r="D3" s="73" t="s">
        <v>73</v>
      </c>
      <c r="E3" s="74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3" t="s">
        <v>87</v>
      </c>
      <c r="L3" s="74"/>
      <c r="M3" s="70" t="s">
        <v>89</v>
      </c>
      <c r="N3" s="70" t="s">
        <v>91</v>
      </c>
      <c r="O3" s="70" t="s">
        <v>93</v>
      </c>
      <c r="P3" s="73" t="s">
        <v>98</v>
      </c>
      <c r="Q3" s="79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3" t="s">
        <v>144</v>
      </c>
      <c r="AM3" s="79"/>
      <c r="AN3" s="74"/>
      <c r="AO3" s="70" t="s">
        <v>146</v>
      </c>
      <c r="AP3" s="70" t="s">
        <v>148</v>
      </c>
      <c r="AQ3" s="70" t="s">
        <v>150</v>
      </c>
    </row>
    <row r="4" spans="1:43" ht="36" customHeight="1">
      <c r="A4" s="67" t="s">
        <v>1</v>
      </c>
      <c r="B4" s="68"/>
      <c r="C4" s="69"/>
      <c r="D4" s="75"/>
      <c r="E4" s="76"/>
      <c r="F4" s="71"/>
      <c r="G4" s="71"/>
      <c r="H4" s="71"/>
      <c r="I4" s="71"/>
      <c r="J4" s="71"/>
      <c r="K4" s="75"/>
      <c r="L4" s="76"/>
      <c r="M4" s="71"/>
      <c r="N4" s="71"/>
      <c r="O4" s="71"/>
      <c r="P4" s="75"/>
      <c r="Q4" s="8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5"/>
      <c r="AM4" s="80"/>
      <c r="AN4" s="76"/>
      <c r="AO4" s="71"/>
      <c r="AP4" s="71"/>
      <c r="AQ4" s="71"/>
    </row>
    <row r="5" spans="1:43" ht="12.75">
      <c r="A5" s="67" t="s">
        <v>2</v>
      </c>
      <c r="B5" s="68"/>
      <c r="C5" s="69"/>
      <c r="D5" s="75"/>
      <c r="E5" s="76"/>
      <c r="F5" s="71"/>
      <c r="G5" s="71"/>
      <c r="H5" s="71"/>
      <c r="I5" s="71"/>
      <c r="J5" s="71"/>
      <c r="K5" s="75"/>
      <c r="L5" s="76"/>
      <c r="M5" s="71"/>
      <c r="N5" s="71"/>
      <c r="O5" s="71"/>
      <c r="P5" s="75"/>
      <c r="Q5" s="8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5"/>
      <c r="AM5" s="80"/>
      <c r="AN5" s="76"/>
      <c r="AO5" s="71"/>
      <c r="AP5" s="71"/>
      <c r="AQ5" s="71"/>
    </row>
    <row r="6" spans="1:43" ht="12.75" customHeight="1" hidden="1">
      <c r="A6" s="9"/>
      <c r="B6" s="10"/>
      <c r="C6" s="11"/>
      <c r="D6" s="77"/>
      <c r="E6" s="78"/>
      <c r="F6" s="72"/>
      <c r="G6" s="72"/>
      <c r="H6" s="72"/>
      <c r="I6" s="72"/>
      <c r="J6" s="72"/>
      <c r="K6" s="77"/>
      <c r="L6" s="78"/>
      <c r="M6" s="72"/>
      <c r="N6" s="72"/>
      <c r="O6" s="72"/>
      <c r="P6" s="77"/>
      <c r="Q6" s="8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7"/>
      <c r="AM6" s="81"/>
      <c r="AN6" s="78"/>
      <c r="AO6" s="72"/>
      <c r="AP6" s="72"/>
      <c r="AQ6" s="72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3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</row>
    <row r="11" spans="1:43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3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</row>
    <row r="14" spans="1:43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3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</row>
    <row r="17" spans="1:43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3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ht="12.75">
      <c r="B39" s="2"/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G3:AG6"/>
    <mergeCell ref="AH3:AH6"/>
    <mergeCell ref="W3:W6"/>
    <mergeCell ref="AC3:AC6"/>
    <mergeCell ref="AD3:AD6"/>
    <mergeCell ref="AE3:AE6"/>
    <mergeCell ref="AF3:AF6"/>
    <mergeCell ref="Z3:Z6"/>
    <mergeCell ref="AA3:AA6"/>
    <mergeCell ref="AB3:AB6"/>
    <mergeCell ref="AQ3:AQ6"/>
    <mergeCell ref="AI3:AI6"/>
    <mergeCell ref="AJ3:AJ6"/>
    <mergeCell ref="AK3:AK6"/>
    <mergeCell ref="AL3:AN6"/>
    <mergeCell ref="AO3:AO6"/>
    <mergeCell ref="AP3:AP6"/>
    <mergeCell ref="T3:T6"/>
    <mergeCell ref="U3:U6"/>
    <mergeCell ref="X3:X6"/>
    <mergeCell ref="Y3:Y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D1:H1"/>
    <mergeCell ref="A3:C3"/>
    <mergeCell ref="D3:E6"/>
    <mergeCell ref="F3:F6"/>
    <mergeCell ref="G3:G6"/>
    <mergeCell ref="H3:H6"/>
    <mergeCell ref="A4:C4"/>
    <mergeCell ref="A5:C5"/>
  </mergeCells>
  <printOptions/>
  <pageMargins left="0.7" right="0.7" top="0.75" bottom="0.75" header="0.3" footer="0.3"/>
  <pageSetup horizontalDpi="600" verticalDpi="600" orientation="landscape" paperSize="8" r:id="rId2"/>
  <headerFooter alignWithMargins="0">
    <oddFooter>&amp;L&amp;7Исп. Касин А.В. 6-60-71&amp;R&amp;7Страница  &amp;P из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95"/>
  <sheetViews>
    <sheetView zoomScalePageLayoutView="0" workbookViewId="0" topLeftCell="A4">
      <pane xSplit="3" ySplit="6" topLeftCell="O19" activePane="bottomRight" state="frozen"/>
      <selection pane="topLeft" activeCell="A4" sqref="A4"/>
      <selection pane="topRight" activeCell="D4" sqref="D4"/>
      <selection pane="bottomLeft" activeCell="A10" sqref="A10"/>
      <selection pane="bottomRight" activeCell="Q39" sqref="Q39"/>
    </sheetView>
  </sheetViews>
  <sheetFormatPr defaultColWidth="10.75390625" defaultRowHeight="12.75"/>
  <cols>
    <col min="1" max="1" width="49.25390625" style="0" customWidth="1"/>
    <col min="2" max="2" width="4.125" style="0" customWidth="1"/>
    <col min="3" max="3" width="4.125" style="1" customWidth="1"/>
    <col min="4" max="4" width="16.125" style="0" customWidth="1"/>
    <col min="5" max="5" width="16.125" style="0" bestFit="1" customWidth="1"/>
    <col min="6" max="6" width="16.25390625" style="0" bestFit="1" customWidth="1"/>
    <col min="7" max="7" width="18.00390625" style="0" customWidth="1"/>
    <col min="8" max="8" width="18.625" style="0" customWidth="1"/>
    <col min="9" max="9" width="17.125" style="0" customWidth="1"/>
    <col min="10" max="10" width="16.125" style="0" bestFit="1" customWidth="1"/>
    <col min="11" max="11" width="17.125" style="0" customWidth="1"/>
    <col min="12" max="12" width="16.125" style="0" bestFit="1" customWidth="1"/>
    <col min="13" max="13" width="18.375" style="0" customWidth="1"/>
    <col min="14" max="14" width="18.25390625" style="0" customWidth="1"/>
    <col min="15" max="15" width="18.375" style="0" customWidth="1"/>
    <col min="16" max="16" width="20.625" style="0" customWidth="1"/>
    <col min="17" max="17" width="23.625" style="0" customWidth="1"/>
    <col min="18" max="18" width="19.75390625" style="0" customWidth="1"/>
    <col min="19" max="19" width="18.25390625" style="0" customWidth="1"/>
    <col min="20" max="21" width="18.625" style="0" customWidth="1"/>
    <col min="22" max="22" width="17.25390625" style="0" customWidth="1"/>
    <col min="23" max="23" width="18.625" style="0" customWidth="1"/>
    <col min="24" max="24" width="18.125" style="0" customWidth="1"/>
    <col min="25" max="27" width="16.125" style="0" bestFit="1" customWidth="1"/>
    <col min="28" max="28" width="18.00390625" style="0" customWidth="1"/>
    <col min="29" max="29" width="18.875" style="0" customWidth="1"/>
    <col min="30" max="34" width="16.125" style="0" bestFit="1" customWidth="1"/>
    <col min="35" max="35" width="18.25390625" style="0" customWidth="1"/>
    <col min="36" max="37" width="18.75390625" style="0" customWidth="1"/>
    <col min="38" max="38" width="16.125" style="0" bestFit="1" customWidth="1"/>
    <col min="39" max="39" width="16.25390625" style="0" bestFit="1" customWidth="1"/>
    <col min="40" max="40" width="18.125" style="0" bestFit="1" customWidth="1"/>
    <col min="41" max="41" width="21.25390625" style="0" customWidth="1"/>
    <col min="42" max="43" width="16.125" style="0" bestFit="1" customWidth="1"/>
    <col min="44" max="44" width="19.625" style="0" customWidth="1"/>
    <col min="45" max="45" width="19.00390625" style="0" customWidth="1"/>
    <col min="46" max="46" width="17.00390625" style="0" customWidth="1"/>
  </cols>
  <sheetData>
    <row r="1" spans="1:43" ht="31.5" customHeight="1">
      <c r="A1" s="6"/>
      <c r="B1" s="6"/>
      <c r="C1" s="7"/>
      <c r="D1" s="65" t="s">
        <v>155</v>
      </c>
      <c r="E1" s="65"/>
      <c r="F1" s="65"/>
      <c r="G1" s="65"/>
      <c r="H1" s="65"/>
      <c r="I1" s="6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</row>
    <row r="2" spans="1:43" ht="8.25" customHeight="1">
      <c r="A2" s="6"/>
      <c r="B2" s="6"/>
      <c r="C2" s="7"/>
      <c r="D2" s="46"/>
      <c r="E2" s="46"/>
      <c r="F2" s="46"/>
      <c r="G2" s="46"/>
      <c r="H2" s="46"/>
      <c r="I2" s="6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</row>
    <row r="3" spans="1:43" ht="12.75" customHeight="1">
      <c r="A3" s="66" t="s">
        <v>0</v>
      </c>
      <c r="B3" s="66"/>
      <c r="C3" s="66"/>
      <c r="D3" s="73" t="s">
        <v>73</v>
      </c>
      <c r="E3" s="74"/>
      <c r="F3" s="70" t="s">
        <v>75</v>
      </c>
      <c r="G3" s="70" t="s">
        <v>77</v>
      </c>
      <c r="H3" s="70" t="s">
        <v>79</v>
      </c>
      <c r="I3" s="70" t="s">
        <v>81</v>
      </c>
      <c r="J3" s="70" t="s">
        <v>83</v>
      </c>
      <c r="K3" s="73" t="s">
        <v>87</v>
      </c>
      <c r="L3" s="74"/>
      <c r="M3" s="70" t="s">
        <v>89</v>
      </c>
      <c r="N3" s="70" t="s">
        <v>91</v>
      </c>
      <c r="O3" s="70" t="s">
        <v>93</v>
      </c>
      <c r="P3" s="73" t="s">
        <v>98</v>
      </c>
      <c r="Q3" s="79"/>
      <c r="R3" s="70" t="s">
        <v>100</v>
      </c>
      <c r="S3" s="70" t="s">
        <v>102</v>
      </c>
      <c r="T3" s="70" t="s">
        <v>104</v>
      </c>
      <c r="U3" s="70" t="s">
        <v>106</v>
      </c>
      <c r="V3" s="70" t="s">
        <v>108</v>
      </c>
      <c r="W3" s="70" t="s">
        <v>110</v>
      </c>
      <c r="X3" s="70" t="s">
        <v>112</v>
      </c>
      <c r="Y3" s="70" t="s">
        <v>114</v>
      </c>
      <c r="Z3" s="70" t="s">
        <v>116</v>
      </c>
      <c r="AA3" s="70" t="s">
        <v>118</v>
      </c>
      <c r="AB3" s="70" t="s">
        <v>120</v>
      </c>
      <c r="AC3" s="70" t="s">
        <v>122</v>
      </c>
      <c r="AD3" s="70" t="s">
        <v>124</v>
      </c>
      <c r="AE3" s="70" t="s">
        <v>126</v>
      </c>
      <c r="AF3" s="70" t="s">
        <v>128</v>
      </c>
      <c r="AG3" s="70" t="s">
        <v>130</v>
      </c>
      <c r="AH3" s="70" t="s">
        <v>132</v>
      </c>
      <c r="AI3" s="70" t="s">
        <v>134</v>
      </c>
      <c r="AJ3" s="70" t="s">
        <v>136</v>
      </c>
      <c r="AK3" s="70" t="s">
        <v>138</v>
      </c>
      <c r="AL3" s="73" t="s">
        <v>144</v>
      </c>
      <c r="AM3" s="79"/>
      <c r="AN3" s="74"/>
      <c r="AO3" s="70" t="s">
        <v>146</v>
      </c>
      <c r="AP3" s="70" t="s">
        <v>148</v>
      </c>
      <c r="AQ3" s="70" t="s">
        <v>150</v>
      </c>
    </row>
    <row r="4" spans="1:43" ht="36" customHeight="1">
      <c r="A4" s="67" t="s">
        <v>1</v>
      </c>
      <c r="B4" s="68"/>
      <c r="C4" s="69"/>
      <c r="D4" s="75"/>
      <c r="E4" s="76"/>
      <c r="F4" s="71"/>
      <c r="G4" s="71"/>
      <c r="H4" s="71"/>
      <c r="I4" s="71"/>
      <c r="J4" s="71"/>
      <c r="K4" s="75"/>
      <c r="L4" s="76"/>
      <c r="M4" s="71"/>
      <c r="N4" s="71"/>
      <c r="O4" s="71"/>
      <c r="P4" s="75"/>
      <c r="Q4" s="80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5"/>
      <c r="AM4" s="80"/>
      <c r="AN4" s="76"/>
      <c r="AO4" s="71"/>
      <c r="AP4" s="71"/>
      <c r="AQ4" s="71"/>
    </row>
    <row r="5" spans="1:43" ht="12.75">
      <c r="A5" s="67" t="s">
        <v>2</v>
      </c>
      <c r="B5" s="68"/>
      <c r="C5" s="69"/>
      <c r="D5" s="75"/>
      <c r="E5" s="76"/>
      <c r="F5" s="71"/>
      <c r="G5" s="71"/>
      <c r="H5" s="71"/>
      <c r="I5" s="71"/>
      <c r="J5" s="71"/>
      <c r="K5" s="75"/>
      <c r="L5" s="76"/>
      <c r="M5" s="71"/>
      <c r="N5" s="71"/>
      <c r="O5" s="71"/>
      <c r="P5" s="75"/>
      <c r="Q5" s="80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5"/>
      <c r="AM5" s="80"/>
      <c r="AN5" s="76"/>
      <c r="AO5" s="71"/>
      <c r="AP5" s="71"/>
      <c r="AQ5" s="71"/>
    </row>
    <row r="6" spans="1:43" ht="12.75" customHeight="1" hidden="1">
      <c r="A6" s="9"/>
      <c r="B6" s="10"/>
      <c r="C6" s="11"/>
      <c r="D6" s="77"/>
      <c r="E6" s="78"/>
      <c r="F6" s="72"/>
      <c r="G6" s="72"/>
      <c r="H6" s="72"/>
      <c r="I6" s="72"/>
      <c r="J6" s="72"/>
      <c r="K6" s="77"/>
      <c r="L6" s="78"/>
      <c r="M6" s="72"/>
      <c r="N6" s="72"/>
      <c r="O6" s="72"/>
      <c r="P6" s="77"/>
      <c r="Q6" s="81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7"/>
      <c r="AM6" s="81"/>
      <c r="AN6" s="78"/>
      <c r="AO6" s="72"/>
      <c r="AP6" s="72"/>
      <c r="AQ6" s="72"/>
    </row>
    <row r="7" spans="1:43" ht="23.25" customHeight="1">
      <c r="A7" s="12"/>
      <c r="B7" s="13"/>
      <c r="C7" s="14"/>
      <c r="D7" s="15" t="s">
        <v>69</v>
      </c>
      <c r="E7" s="15" t="s">
        <v>71</v>
      </c>
      <c r="F7" s="15"/>
      <c r="G7" s="15"/>
      <c r="H7" s="15"/>
      <c r="I7" s="15"/>
      <c r="J7" s="15"/>
      <c r="K7" s="15" t="s">
        <v>84</v>
      </c>
      <c r="L7" s="15" t="s">
        <v>71</v>
      </c>
      <c r="M7" s="15"/>
      <c r="N7" s="15"/>
      <c r="O7" s="15"/>
      <c r="P7" s="15" t="s">
        <v>94</v>
      </c>
      <c r="Q7" s="15" t="s">
        <v>96</v>
      </c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 t="s">
        <v>71</v>
      </c>
      <c r="AM7" s="15" t="s">
        <v>140</v>
      </c>
      <c r="AN7" s="15" t="s">
        <v>142</v>
      </c>
      <c r="AO7" s="15"/>
      <c r="AP7" s="15"/>
      <c r="AQ7" s="15"/>
    </row>
    <row r="8" spans="1:43" ht="12.75" customHeight="1">
      <c r="A8" s="16"/>
      <c r="B8" s="17"/>
      <c r="C8" s="18"/>
      <c r="D8" s="15" t="s">
        <v>70</v>
      </c>
      <c r="E8" s="15" t="s">
        <v>72</v>
      </c>
      <c r="F8" s="15" t="s">
        <v>74</v>
      </c>
      <c r="G8" s="15" t="s">
        <v>76</v>
      </c>
      <c r="H8" s="15" t="s">
        <v>78</v>
      </c>
      <c r="I8" s="15" t="s">
        <v>80</v>
      </c>
      <c r="J8" s="15" t="s">
        <v>82</v>
      </c>
      <c r="K8" s="15" t="s">
        <v>85</v>
      </c>
      <c r="L8" s="15" t="s">
        <v>86</v>
      </c>
      <c r="M8" s="15" t="s">
        <v>88</v>
      </c>
      <c r="N8" s="15" t="s">
        <v>90</v>
      </c>
      <c r="O8" s="15" t="s">
        <v>92</v>
      </c>
      <c r="P8" s="15" t="s">
        <v>95</v>
      </c>
      <c r="Q8" s="15" t="s">
        <v>97</v>
      </c>
      <c r="R8" s="15" t="s">
        <v>99</v>
      </c>
      <c r="S8" s="15" t="s">
        <v>101</v>
      </c>
      <c r="T8" s="15" t="s">
        <v>103</v>
      </c>
      <c r="U8" s="15" t="s">
        <v>105</v>
      </c>
      <c r="V8" s="15" t="s">
        <v>107</v>
      </c>
      <c r="W8" s="15" t="s">
        <v>109</v>
      </c>
      <c r="X8" s="15" t="s">
        <v>111</v>
      </c>
      <c r="Y8" s="15" t="s">
        <v>113</v>
      </c>
      <c r="Z8" s="15" t="s">
        <v>115</v>
      </c>
      <c r="AA8" s="15" t="s">
        <v>117</v>
      </c>
      <c r="AB8" s="15" t="s">
        <v>119</v>
      </c>
      <c r="AC8" s="15" t="s">
        <v>121</v>
      </c>
      <c r="AD8" s="15" t="s">
        <v>123</v>
      </c>
      <c r="AE8" s="15" t="s">
        <v>125</v>
      </c>
      <c r="AF8" s="15" t="s">
        <v>127</v>
      </c>
      <c r="AG8" s="15" t="s">
        <v>129</v>
      </c>
      <c r="AH8" s="15" t="s">
        <v>131</v>
      </c>
      <c r="AI8" s="15" t="s">
        <v>133</v>
      </c>
      <c r="AJ8" s="15" t="s">
        <v>135</v>
      </c>
      <c r="AK8" s="15" t="s">
        <v>137</v>
      </c>
      <c r="AL8" s="15" t="s">
        <v>139</v>
      </c>
      <c r="AM8" s="15" t="s">
        <v>141</v>
      </c>
      <c r="AN8" s="15" t="s">
        <v>143</v>
      </c>
      <c r="AO8" s="15" t="s">
        <v>145</v>
      </c>
      <c r="AP8" s="15" t="s">
        <v>147</v>
      </c>
      <c r="AQ8" s="15" t="s">
        <v>149</v>
      </c>
    </row>
    <row r="9" spans="1:43" ht="24.75">
      <c r="A9" s="19" t="s">
        <v>3</v>
      </c>
      <c r="B9" s="20" t="s">
        <v>4</v>
      </c>
      <c r="C9" s="20" t="s">
        <v>5</v>
      </c>
      <c r="D9" s="44" t="s">
        <v>154</v>
      </c>
      <c r="E9" s="44" t="s">
        <v>154</v>
      </c>
      <c r="F9" s="44" t="s">
        <v>154</v>
      </c>
      <c r="G9" s="44" t="s">
        <v>154</v>
      </c>
      <c r="H9" s="44" t="s">
        <v>154</v>
      </c>
      <c r="I9" s="44" t="s">
        <v>154</v>
      </c>
      <c r="J9" s="44" t="s">
        <v>154</v>
      </c>
      <c r="K9" s="44" t="s">
        <v>154</v>
      </c>
      <c r="L9" s="44" t="s">
        <v>154</v>
      </c>
      <c r="M9" s="44" t="s">
        <v>154</v>
      </c>
      <c r="N9" s="44" t="s">
        <v>154</v>
      </c>
      <c r="O9" s="44" t="s">
        <v>154</v>
      </c>
      <c r="P9" s="44" t="s">
        <v>154</v>
      </c>
      <c r="Q9" s="44" t="s">
        <v>154</v>
      </c>
      <c r="R9" s="44" t="s">
        <v>154</v>
      </c>
      <c r="S9" s="44" t="s">
        <v>154</v>
      </c>
      <c r="T9" s="44" t="s">
        <v>154</v>
      </c>
      <c r="U9" s="44" t="s">
        <v>154</v>
      </c>
      <c r="V9" s="44" t="s">
        <v>154</v>
      </c>
      <c r="W9" s="44" t="s">
        <v>154</v>
      </c>
      <c r="X9" s="44" t="s">
        <v>154</v>
      </c>
      <c r="Y9" s="44" t="s">
        <v>154</v>
      </c>
      <c r="Z9" s="44" t="s">
        <v>154</v>
      </c>
      <c r="AA9" s="44" t="s">
        <v>154</v>
      </c>
      <c r="AB9" s="44" t="s">
        <v>154</v>
      </c>
      <c r="AC9" s="44" t="s">
        <v>154</v>
      </c>
      <c r="AD9" s="44" t="s">
        <v>154</v>
      </c>
      <c r="AE9" s="44" t="s">
        <v>154</v>
      </c>
      <c r="AF9" s="44" t="s">
        <v>154</v>
      </c>
      <c r="AG9" s="44" t="s">
        <v>154</v>
      </c>
      <c r="AH9" s="44" t="s">
        <v>154</v>
      </c>
      <c r="AI9" s="44" t="s">
        <v>154</v>
      </c>
      <c r="AJ9" s="44" t="s">
        <v>154</v>
      </c>
      <c r="AK9" s="44" t="s">
        <v>154</v>
      </c>
      <c r="AL9" s="44" t="s">
        <v>154</v>
      </c>
      <c r="AM9" s="44" t="s">
        <v>154</v>
      </c>
      <c r="AN9" s="44" t="s">
        <v>154</v>
      </c>
      <c r="AO9" s="44" t="s">
        <v>154</v>
      </c>
      <c r="AP9" s="44" t="s">
        <v>154</v>
      </c>
      <c r="AQ9" s="44" t="s">
        <v>154</v>
      </c>
    </row>
    <row r="10" spans="1:46" ht="12.75">
      <c r="A10" s="21" t="s">
        <v>6</v>
      </c>
      <c r="B10" s="22" t="s">
        <v>7</v>
      </c>
      <c r="C10" s="23" t="s">
        <v>7</v>
      </c>
      <c r="D10" s="24">
        <v>32847.37</v>
      </c>
      <c r="E10" s="24">
        <v>139615.62</v>
      </c>
      <c r="F10" s="24">
        <v>7533258.1</v>
      </c>
      <c r="G10" s="24">
        <v>37727682.17</v>
      </c>
      <c r="H10" s="24">
        <v>9853.36</v>
      </c>
      <c r="I10" s="24">
        <v>20456.16</v>
      </c>
      <c r="J10" s="24">
        <v>37074.84</v>
      </c>
      <c r="K10" s="24">
        <v>287721.17</v>
      </c>
      <c r="L10" s="24">
        <v>241480.26</v>
      </c>
      <c r="M10" s="24">
        <v>37900.23</v>
      </c>
      <c r="N10" s="24">
        <v>526081.06</v>
      </c>
      <c r="O10" s="24">
        <v>85873.93</v>
      </c>
      <c r="P10" s="24">
        <v>199151264330.41</v>
      </c>
      <c r="Q10" s="24">
        <v>810939189.33</v>
      </c>
      <c r="R10" s="24">
        <v>3329876.58</v>
      </c>
      <c r="S10" s="24">
        <v>48720.3</v>
      </c>
      <c r="T10" s="24">
        <v>111941035.89</v>
      </c>
      <c r="U10" s="24">
        <v>43760039.44</v>
      </c>
      <c r="V10" s="24">
        <v>538487.31</v>
      </c>
      <c r="W10" s="24">
        <v>559570.86</v>
      </c>
      <c r="X10" s="24">
        <v>4477469.83</v>
      </c>
      <c r="Y10" s="24">
        <v>2967711.49</v>
      </c>
      <c r="Z10" s="24">
        <v>1244361</v>
      </c>
      <c r="AA10" s="24">
        <v>531507.49</v>
      </c>
      <c r="AB10" s="24">
        <v>3245139.62</v>
      </c>
      <c r="AC10" s="24">
        <v>25861612.45</v>
      </c>
      <c r="AD10" s="24">
        <v>458493.55</v>
      </c>
      <c r="AE10" s="24">
        <v>204101.17</v>
      </c>
      <c r="AF10" s="24">
        <v>1731271.43</v>
      </c>
      <c r="AG10" s="24">
        <v>35982.55</v>
      </c>
      <c r="AH10" s="24">
        <v>347054.64</v>
      </c>
      <c r="AI10" s="24">
        <v>237566533.27</v>
      </c>
      <c r="AJ10" s="24">
        <v>1863853.03</v>
      </c>
      <c r="AK10" s="24">
        <v>359330.31</v>
      </c>
      <c r="AL10" s="24">
        <v>49847.42</v>
      </c>
      <c r="AM10" s="24">
        <v>35343.75</v>
      </c>
      <c r="AN10" s="24">
        <v>33269.25</v>
      </c>
      <c r="AO10" s="24">
        <v>477297.21</v>
      </c>
      <c r="AP10" s="24">
        <v>215573591.24</v>
      </c>
      <c r="AQ10" s="24">
        <v>2629702.51</v>
      </c>
      <c r="AR10" s="45">
        <f>SUM(D10:AQ10)</f>
        <v>200668754567.5999</v>
      </c>
      <c r="AS10" s="45">
        <f>(AR10-P10-Q10)</f>
        <v>706551047.8599108</v>
      </c>
      <c r="AT10" s="45">
        <f>D10+E10+F10+G10+H10+I10+J10+K10+L10+M10+N10+O10+R10+S10+T10+U10+V10+W10+X10+Y10+Z10+AA10+AB10+AC10+AD10+AE10+AF10+AG10+AH10+AI10+AJ10+AK10+AL10+AM10+AN10+AO10+AP10+AQ10</f>
        <v>706551047.86</v>
      </c>
    </row>
    <row r="11" spans="1:45" ht="12.75">
      <c r="A11" s="21" t="s">
        <v>8</v>
      </c>
      <c r="B11" s="22" t="s">
        <v>9</v>
      </c>
      <c r="C11" s="25" t="s">
        <v>9</v>
      </c>
      <c r="D11" s="24">
        <v>0</v>
      </c>
      <c r="E11" s="24">
        <v>0</v>
      </c>
      <c r="F11" s="24">
        <v>501646575.34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204684931.51</v>
      </c>
      <c r="N11" s="24">
        <v>1195407305.89</v>
      </c>
      <c r="O11" s="24">
        <v>47319678.96</v>
      </c>
      <c r="P11" s="24">
        <v>130181925309.63</v>
      </c>
      <c r="Q11" s="24">
        <v>0</v>
      </c>
      <c r="R11" s="24">
        <v>0</v>
      </c>
      <c r="S11" s="24">
        <v>5436972.6</v>
      </c>
      <c r="T11" s="24">
        <v>0</v>
      </c>
      <c r="U11" s="24">
        <v>60946377.9</v>
      </c>
      <c r="V11" s="24">
        <v>0</v>
      </c>
      <c r="W11" s="24">
        <v>0</v>
      </c>
      <c r="X11" s="24">
        <v>0</v>
      </c>
      <c r="Y11" s="24">
        <v>0</v>
      </c>
      <c r="Z11" s="24">
        <v>2500000</v>
      </c>
      <c r="AA11" s="24">
        <v>70000000</v>
      </c>
      <c r="AB11" s="24">
        <v>0</v>
      </c>
      <c r="AC11" s="24">
        <v>0</v>
      </c>
      <c r="AD11" s="24">
        <v>44026460.27</v>
      </c>
      <c r="AE11" s="24">
        <v>0</v>
      </c>
      <c r="AF11" s="24">
        <v>20000000</v>
      </c>
      <c r="AG11" s="24">
        <v>11388043.84</v>
      </c>
      <c r="AH11" s="24">
        <v>49008215.89</v>
      </c>
      <c r="AI11" s="24">
        <v>0</v>
      </c>
      <c r="AJ11" s="24">
        <v>247071835.62</v>
      </c>
      <c r="AK11" s="24">
        <v>0</v>
      </c>
      <c r="AL11" s="24">
        <v>0</v>
      </c>
      <c r="AM11" s="24">
        <v>0</v>
      </c>
      <c r="AN11" s="24">
        <v>0</v>
      </c>
      <c r="AO11" s="24">
        <v>21000000</v>
      </c>
      <c r="AP11" s="24">
        <v>903119608.35</v>
      </c>
      <c r="AQ11" s="24">
        <v>0</v>
      </c>
      <c r="AR11" s="45">
        <f>SUM(D11:AQ11)</f>
        <v>133565481315.8</v>
      </c>
      <c r="AS11" s="45">
        <f>(AR11-P11-Q11)</f>
        <v>3383556006.169998</v>
      </c>
    </row>
    <row r="12" spans="1:43" ht="12.75">
      <c r="A12" s="21" t="s">
        <v>10</v>
      </c>
      <c r="B12" s="22"/>
      <c r="C12" s="25" t="s">
        <v>11</v>
      </c>
      <c r="D12" s="24">
        <v>19650105.75</v>
      </c>
      <c r="E12" s="24">
        <v>234755826.45</v>
      </c>
      <c r="F12" s="24">
        <v>1980247954.63</v>
      </c>
      <c r="G12" s="24">
        <v>883751868.4</v>
      </c>
      <c r="H12" s="24">
        <v>28725365.01</v>
      </c>
      <c r="I12" s="24">
        <v>750179084.75</v>
      </c>
      <c r="J12" s="24">
        <v>487316031.9</v>
      </c>
      <c r="K12" s="24">
        <v>507667987.36</v>
      </c>
      <c r="L12" s="24">
        <v>52493767.43</v>
      </c>
      <c r="M12" s="24">
        <v>1105578011.9</v>
      </c>
      <c r="N12" s="24">
        <v>5865838120.92</v>
      </c>
      <c r="O12" s="24">
        <v>716097864.47</v>
      </c>
      <c r="P12" s="24">
        <v>1501278359833.46</v>
      </c>
      <c r="Q12" s="24">
        <v>9958937577.22</v>
      </c>
      <c r="R12" s="24">
        <v>89540926.42</v>
      </c>
      <c r="S12" s="24">
        <v>152191347.8</v>
      </c>
      <c r="T12" s="24">
        <v>2096317434.12</v>
      </c>
      <c r="U12" s="24">
        <v>360390081.6</v>
      </c>
      <c r="V12" s="24">
        <v>192961608.24</v>
      </c>
      <c r="W12" s="24">
        <v>532592517.33</v>
      </c>
      <c r="X12" s="24">
        <v>90852912.81</v>
      </c>
      <c r="Y12" s="24">
        <v>58476338.32</v>
      </c>
      <c r="Z12" s="24">
        <v>25354576.63</v>
      </c>
      <c r="AA12" s="24">
        <v>310653543.48</v>
      </c>
      <c r="AB12" s="24">
        <v>75177953.8</v>
      </c>
      <c r="AC12" s="24">
        <v>138059050.2</v>
      </c>
      <c r="AD12" s="24">
        <v>100863455.45</v>
      </c>
      <c r="AE12" s="24">
        <v>424556113.8</v>
      </c>
      <c r="AF12" s="24">
        <v>1137439682.96</v>
      </c>
      <c r="AG12" s="24">
        <v>68787792.71</v>
      </c>
      <c r="AH12" s="24">
        <v>1413904848.98</v>
      </c>
      <c r="AI12" s="24">
        <v>6015613179.47</v>
      </c>
      <c r="AJ12" s="24">
        <v>1519836058.82</v>
      </c>
      <c r="AK12" s="24">
        <v>568159190.31</v>
      </c>
      <c r="AL12" s="24">
        <v>39727446.86</v>
      </c>
      <c r="AM12" s="24">
        <v>88814896.02</v>
      </c>
      <c r="AN12" s="24">
        <v>20183470.73</v>
      </c>
      <c r="AO12" s="24">
        <v>375238829.5</v>
      </c>
      <c r="AP12" s="24">
        <v>3774172967.11</v>
      </c>
      <c r="AQ12" s="24">
        <v>40970085.5</v>
      </c>
    </row>
    <row r="13" spans="1:45" s="49" customFormat="1" ht="12.75">
      <c r="A13" s="47" t="s">
        <v>12</v>
      </c>
      <c r="B13" s="22" t="s">
        <v>11</v>
      </c>
      <c r="C13" s="54"/>
      <c r="D13" s="39">
        <v>1875816.24</v>
      </c>
      <c r="E13" s="39">
        <v>19062881.47</v>
      </c>
      <c r="F13" s="39">
        <v>662937270.76</v>
      </c>
      <c r="G13" s="39">
        <v>71053782.6</v>
      </c>
      <c r="H13" s="39">
        <v>0</v>
      </c>
      <c r="I13" s="39">
        <v>75827171.72</v>
      </c>
      <c r="J13" s="39">
        <v>0</v>
      </c>
      <c r="K13" s="39">
        <v>23032673.51</v>
      </c>
      <c r="L13" s="39">
        <v>0</v>
      </c>
      <c r="M13" s="39">
        <v>145848178</v>
      </c>
      <c r="N13" s="39">
        <v>0</v>
      </c>
      <c r="O13" s="39">
        <v>131961064.83</v>
      </c>
      <c r="P13" s="39">
        <v>365226194417.4</v>
      </c>
      <c r="Q13" s="39">
        <v>3702930972.52</v>
      </c>
      <c r="R13" s="39">
        <v>20377129.1</v>
      </c>
      <c r="S13" s="39">
        <v>31905183.8</v>
      </c>
      <c r="T13" s="39">
        <v>31118535.17</v>
      </c>
      <c r="U13" s="39">
        <v>16196352</v>
      </c>
      <c r="V13" s="39">
        <v>0</v>
      </c>
      <c r="W13" s="39">
        <v>0</v>
      </c>
      <c r="X13" s="39">
        <v>0</v>
      </c>
      <c r="Y13" s="39">
        <v>0</v>
      </c>
      <c r="Z13" s="39">
        <v>0</v>
      </c>
      <c r="AA13" s="39">
        <v>0</v>
      </c>
      <c r="AB13" s="39">
        <v>5720438.5</v>
      </c>
      <c r="AC13" s="39">
        <v>13785400.8</v>
      </c>
      <c r="AD13" s="39">
        <v>0</v>
      </c>
      <c r="AE13" s="39">
        <v>27617373.9</v>
      </c>
      <c r="AF13" s="39">
        <v>0</v>
      </c>
      <c r="AG13" s="39">
        <v>6520122</v>
      </c>
      <c r="AH13" s="39">
        <v>318826778</v>
      </c>
      <c r="AI13" s="39">
        <v>990382840</v>
      </c>
      <c r="AJ13" s="39">
        <v>176870131.52</v>
      </c>
      <c r="AK13" s="39">
        <v>15190745</v>
      </c>
      <c r="AL13" s="39">
        <v>4945730.06</v>
      </c>
      <c r="AM13" s="39">
        <v>0</v>
      </c>
      <c r="AN13" s="39">
        <v>6360129.23</v>
      </c>
      <c r="AO13" s="39">
        <v>0</v>
      </c>
      <c r="AP13" s="39">
        <v>142498331.71</v>
      </c>
      <c r="AQ13" s="39">
        <v>0</v>
      </c>
      <c r="AR13" s="48">
        <f>SUM(D13:AQ13)</f>
        <v>371869039449.84</v>
      </c>
      <c r="AS13" s="48">
        <f>(AR13-P13-Q13)</f>
        <v>2939914059.9200025</v>
      </c>
    </row>
    <row r="14" spans="1:45" s="53" customFormat="1" ht="19.5">
      <c r="A14" s="50" t="s">
        <v>13</v>
      </c>
      <c r="B14" s="51" t="s">
        <v>14</v>
      </c>
      <c r="C14" s="26"/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461841420100</v>
      </c>
      <c r="Q14" s="24">
        <v>2834858900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52">
        <f>SUM(D14:AQ14)</f>
        <v>464676279000</v>
      </c>
      <c r="AS14" s="52">
        <f>(AR14-P14-Q14)</f>
        <v>0</v>
      </c>
    </row>
    <row r="15" spans="1:43" ht="12.75">
      <c r="A15" s="21" t="s">
        <v>15</v>
      </c>
      <c r="B15" s="22" t="s">
        <v>16</v>
      </c>
      <c r="C15" s="26"/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0</v>
      </c>
    </row>
    <row r="16" spans="1:45" s="53" customFormat="1" ht="12.75">
      <c r="A16" s="50" t="s">
        <v>17</v>
      </c>
      <c r="B16" s="51" t="s">
        <v>18</v>
      </c>
      <c r="C16" s="28" t="s">
        <v>19</v>
      </c>
      <c r="D16" s="29">
        <v>1931342</v>
      </c>
      <c r="E16" s="29">
        <v>19820187</v>
      </c>
      <c r="F16" s="29">
        <v>276962693.46</v>
      </c>
      <c r="G16" s="29">
        <v>78691640</v>
      </c>
      <c r="H16" s="29">
        <v>1533558</v>
      </c>
      <c r="I16" s="29">
        <v>12165432</v>
      </c>
      <c r="J16" s="29">
        <v>130854185</v>
      </c>
      <c r="K16" s="29">
        <v>120790780</v>
      </c>
      <c r="L16" s="29">
        <v>15306000</v>
      </c>
      <c r="M16" s="29">
        <v>0</v>
      </c>
      <c r="N16" s="29">
        <v>1920792960.44</v>
      </c>
      <c r="O16" s="29">
        <v>185323098.5</v>
      </c>
      <c r="P16" s="29">
        <v>7211840000</v>
      </c>
      <c r="Q16" s="29">
        <v>0</v>
      </c>
      <c r="R16" s="29">
        <v>0</v>
      </c>
      <c r="S16" s="29">
        <v>0</v>
      </c>
      <c r="T16" s="29">
        <v>350006642.1</v>
      </c>
      <c r="U16" s="29">
        <v>92558600</v>
      </c>
      <c r="V16" s="29">
        <v>20341990</v>
      </c>
      <c r="W16" s="29">
        <v>93463045.93</v>
      </c>
      <c r="X16" s="29">
        <v>23433064</v>
      </c>
      <c r="Y16" s="29">
        <v>2560000</v>
      </c>
      <c r="Z16" s="29">
        <v>9385775</v>
      </c>
      <c r="AA16" s="29">
        <v>7958290</v>
      </c>
      <c r="AB16" s="29">
        <v>0</v>
      </c>
      <c r="AC16" s="29">
        <v>15432700</v>
      </c>
      <c r="AD16" s="29">
        <v>45425796.95</v>
      </c>
      <c r="AE16" s="29">
        <v>51018755.4</v>
      </c>
      <c r="AF16" s="29">
        <v>313260329.06</v>
      </c>
      <c r="AG16" s="29">
        <v>16451199.35</v>
      </c>
      <c r="AH16" s="29">
        <v>0</v>
      </c>
      <c r="AI16" s="29">
        <v>366631120</v>
      </c>
      <c r="AJ16" s="29">
        <v>35402500</v>
      </c>
      <c r="AK16" s="29">
        <v>148691289</v>
      </c>
      <c r="AL16" s="29">
        <v>8764608</v>
      </c>
      <c r="AM16" s="29">
        <v>6581040</v>
      </c>
      <c r="AN16" s="29">
        <v>4244141.7</v>
      </c>
      <c r="AO16" s="29">
        <v>34726104</v>
      </c>
      <c r="AP16" s="29">
        <v>199407306.2</v>
      </c>
      <c r="AQ16" s="29">
        <v>0</v>
      </c>
      <c r="AR16" s="52">
        <f>SUM(D16:AQ16)</f>
        <v>11821756173.090002</v>
      </c>
      <c r="AS16" s="52">
        <f>(AR16-P16-Q16)</f>
        <v>4609916173.090002</v>
      </c>
    </row>
    <row r="17" spans="1:45" ht="12.75">
      <c r="A17" s="30" t="s">
        <v>20</v>
      </c>
      <c r="B17" s="22" t="s">
        <v>21</v>
      </c>
      <c r="C17" s="28" t="s">
        <v>22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72.258375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7777000</v>
      </c>
      <c r="V17" s="29">
        <v>2023200</v>
      </c>
      <c r="W17" s="29">
        <v>0</v>
      </c>
      <c r="X17" s="29">
        <v>0</v>
      </c>
      <c r="Y17" s="29">
        <v>0</v>
      </c>
      <c r="Z17" s="29">
        <v>0</v>
      </c>
      <c r="AA17" s="29">
        <v>12120000</v>
      </c>
      <c r="AB17" s="29">
        <v>0</v>
      </c>
      <c r="AC17" s="29">
        <v>0</v>
      </c>
      <c r="AD17" s="29">
        <v>0</v>
      </c>
      <c r="AE17" s="29">
        <v>0</v>
      </c>
      <c r="AF17" s="29">
        <v>0</v>
      </c>
      <c r="AG17" s="29">
        <v>0</v>
      </c>
      <c r="AH17" s="29">
        <v>0</v>
      </c>
      <c r="AI17" s="29">
        <v>0</v>
      </c>
      <c r="AJ17" s="29">
        <v>0</v>
      </c>
      <c r="AK17" s="29">
        <v>0</v>
      </c>
      <c r="AL17" s="29">
        <v>0</v>
      </c>
      <c r="AM17" s="29">
        <v>0</v>
      </c>
      <c r="AN17" s="29">
        <v>0</v>
      </c>
      <c r="AO17" s="29">
        <v>7575000</v>
      </c>
      <c r="AP17" s="29">
        <v>0</v>
      </c>
      <c r="AQ17" s="29">
        <v>0</v>
      </c>
      <c r="AR17" s="52">
        <f>SUM(D17:AQ17)</f>
        <v>29495272.258375</v>
      </c>
      <c r="AS17" s="48">
        <f>(AR17-P17-Q17)</f>
        <v>29495272.258375</v>
      </c>
    </row>
    <row r="18" spans="1:43" ht="12.75">
      <c r="A18" s="21" t="s">
        <v>23</v>
      </c>
      <c r="B18" s="22" t="s">
        <v>24</v>
      </c>
      <c r="C18" s="28" t="s">
        <v>25</v>
      </c>
      <c r="D18" s="29">
        <v>9952655.21</v>
      </c>
      <c r="E18" s="29">
        <v>115576768.4</v>
      </c>
      <c r="F18" s="29">
        <v>675018402.4</v>
      </c>
      <c r="G18" s="29">
        <v>653933528.1</v>
      </c>
      <c r="H18" s="29">
        <v>23509110.1</v>
      </c>
      <c r="I18" s="29">
        <v>509118670.03</v>
      </c>
      <c r="J18" s="29">
        <v>356461846.9</v>
      </c>
      <c r="K18" s="29">
        <v>261982500</v>
      </c>
      <c r="L18" s="29">
        <v>32051042.58</v>
      </c>
      <c r="M18" s="29">
        <v>959729833.9</v>
      </c>
      <c r="N18" s="29">
        <v>3093303004.04</v>
      </c>
      <c r="O18" s="29">
        <v>309326116.83</v>
      </c>
      <c r="P18" s="29">
        <v>580117318599.29</v>
      </c>
      <c r="Q18" s="29">
        <v>3421147704.7</v>
      </c>
      <c r="R18" s="29">
        <v>64382682.2</v>
      </c>
      <c r="S18" s="29">
        <v>120286164</v>
      </c>
      <c r="T18" s="29">
        <v>1512212819.3</v>
      </c>
      <c r="U18" s="29">
        <v>193015143.2</v>
      </c>
      <c r="V18" s="29">
        <v>152657083.64</v>
      </c>
      <c r="W18" s="29">
        <v>433295206.4</v>
      </c>
      <c r="X18" s="29">
        <v>56817185</v>
      </c>
      <c r="Y18" s="29">
        <v>20598630</v>
      </c>
      <c r="Z18" s="29">
        <v>14566225</v>
      </c>
      <c r="AA18" s="29">
        <v>271235870.98</v>
      </c>
      <c r="AB18" s="29">
        <v>45525857.7</v>
      </c>
      <c r="AC18" s="29">
        <v>93900150</v>
      </c>
      <c r="AD18" s="29">
        <v>55437658.5</v>
      </c>
      <c r="AE18" s="29">
        <v>308422079.7</v>
      </c>
      <c r="AF18" s="29">
        <v>824179353.9</v>
      </c>
      <c r="AG18" s="29">
        <v>38115465.1</v>
      </c>
      <c r="AH18" s="29">
        <v>861406571.6</v>
      </c>
      <c r="AI18" s="29">
        <v>4322932021.8</v>
      </c>
      <c r="AJ18" s="29">
        <v>1307563427.3</v>
      </c>
      <c r="AK18" s="29">
        <v>404277156.31</v>
      </c>
      <c r="AL18" s="29">
        <v>25550908.8</v>
      </c>
      <c r="AM18" s="29">
        <v>44682077.5</v>
      </c>
      <c r="AN18" s="29">
        <v>9579199.8</v>
      </c>
      <c r="AO18" s="29">
        <v>301424627.8</v>
      </c>
      <c r="AP18" s="29">
        <v>3193299580.4</v>
      </c>
      <c r="AQ18" s="29">
        <v>32423702.1</v>
      </c>
    </row>
    <row r="19" spans="1:43" s="5" customFormat="1" ht="12.75">
      <c r="A19" s="31" t="s">
        <v>66</v>
      </c>
      <c r="B19" s="32" t="s">
        <v>67</v>
      </c>
      <c r="C19" s="33" t="s">
        <v>68</v>
      </c>
      <c r="D19" s="34">
        <v>0</v>
      </c>
      <c r="E19" s="34">
        <v>0</v>
      </c>
      <c r="F19" s="34">
        <v>0</v>
      </c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28684326975.2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4">
        <v>0</v>
      </c>
      <c r="AF19" s="34">
        <v>0</v>
      </c>
      <c r="AG19" s="34">
        <v>0</v>
      </c>
      <c r="AH19" s="34">
        <v>0</v>
      </c>
      <c r="AI19" s="34">
        <v>0</v>
      </c>
      <c r="AJ19" s="34">
        <v>0</v>
      </c>
      <c r="AK19" s="34">
        <v>0</v>
      </c>
      <c r="AL19" s="34">
        <v>0</v>
      </c>
      <c r="AM19" s="34">
        <v>0</v>
      </c>
      <c r="AN19" s="34">
        <v>0</v>
      </c>
      <c r="AO19" s="34">
        <v>0</v>
      </c>
      <c r="AP19" s="34">
        <v>0</v>
      </c>
      <c r="AQ19" s="34">
        <v>0</v>
      </c>
    </row>
    <row r="20" spans="1:43" ht="12.75">
      <c r="A20" s="21" t="s">
        <v>26</v>
      </c>
      <c r="B20" s="22" t="s">
        <v>27</v>
      </c>
      <c r="C20" s="28" t="s">
        <v>28</v>
      </c>
      <c r="D20" s="29">
        <v>5890292.3</v>
      </c>
      <c r="E20" s="29">
        <v>80295989.58</v>
      </c>
      <c r="F20" s="29">
        <v>365329588.01</v>
      </c>
      <c r="G20" s="29">
        <v>80072917.7</v>
      </c>
      <c r="H20" s="29">
        <v>3682696.91</v>
      </c>
      <c r="I20" s="29">
        <v>153067811</v>
      </c>
      <c r="J20" s="29">
        <v>0</v>
      </c>
      <c r="K20" s="29">
        <v>101862033.85</v>
      </c>
      <c r="L20" s="29">
        <v>5136724.85</v>
      </c>
      <c r="M20" s="29">
        <v>0</v>
      </c>
      <c r="N20" s="29">
        <v>779483781.44</v>
      </c>
      <c r="O20" s="29">
        <v>89487584.31</v>
      </c>
      <c r="P20" s="29">
        <v>0</v>
      </c>
      <c r="Q20" s="29">
        <v>0</v>
      </c>
      <c r="R20" s="29">
        <v>4781115.12</v>
      </c>
      <c r="S20" s="29">
        <v>0</v>
      </c>
      <c r="T20" s="29">
        <v>202979437.55</v>
      </c>
      <c r="U20" s="29">
        <v>50842986.4</v>
      </c>
      <c r="V20" s="29">
        <v>17939334.6</v>
      </c>
      <c r="W20" s="29">
        <v>5834265</v>
      </c>
      <c r="X20" s="29">
        <v>10602663.81</v>
      </c>
      <c r="Y20" s="29">
        <v>35317708.32</v>
      </c>
      <c r="Z20" s="29">
        <v>1402576.63</v>
      </c>
      <c r="AA20" s="29">
        <v>19339382.5</v>
      </c>
      <c r="AB20" s="29">
        <v>23931657.6</v>
      </c>
      <c r="AC20" s="29">
        <v>14940799.4</v>
      </c>
      <c r="AD20" s="29">
        <v>0</v>
      </c>
      <c r="AE20" s="29">
        <v>37497904.8</v>
      </c>
      <c r="AF20" s="29">
        <v>0</v>
      </c>
      <c r="AG20" s="29">
        <v>7701006.26</v>
      </c>
      <c r="AH20" s="29">
        <v>233671499.38</v>
      </c>
      <c r="AI20" s="29">
        <v>335667197.67</v>
      </c>
      <c r="AJ20" s="29">
        <v>0</v>
      </c>
      <c r="AK20" s="29">
        <v>0</v>
      </c>
      <c r="AL20" s="29">
        <v>466200</v>
      </c>
      <c r="AM20" s="29">
        <v>37551778.52</v>
      </c>
      <c r="AN20" s="29">
        <v>0</v>
      </c>
      <c r="AO20" s="29">
        <v>31513097.7</v>
      </c>
      <c r="AP20" s="29">
        <v>238967748.8</v>
      </c>
      <c r="AQ20" s="29">
        <v>8546383.4</v>
      </c>
    </row>
    <row r="21" spans="1:43" ht="19.5">
      <c r="A21" s="21" t="s">
        <v>29</v>
      </c>
      <c r="B21" s="22" t="s">
        <v>30</v>
      </c>
      <c r="C21" s="28" t="s">
        <v>31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58197259741.57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0</v>
      </c>
      <c r="AE21" s="29">
        <v>0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0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</row>
    <row r="22" spans="1:43" ht="19.5">
      <c r="A22" s="30" t="s">
        <v>32</v>
      </c>
      <c r="B22" s="22" t="s">
        <v>33</v>
      </c>
      <c r="C22" s="28" t="s">
        <v>34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</row>
    <row r="23" spans="1:43" ht="29.25">
      <c r="A23" s="21" t="s">
        <v>35</v>
      </c>
      <c r="B23" s="22" t="s">
        <v>36</v>
      </c>
      <c r="C23" s="28" t="s">
        <v>37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0</v>
      </c>
      <c r="AQ23" s="29">
        <v>0</v>
      </c>
    </row>
    <row r="24" spans="1:43" ht="12.75">
      <c r="A24" s="21" t="s">
        <v>38</v>
      </c>
      <c r="B24" s="22" t="s">
        <v>39</v>
      </c>
      <c r="C24" s="25" t="s">
        <v>14</v>
      </c>
      <c r="D24" s="35">
        <v>2332294.39</v>
      </c>
      <c r="E24" s="35">
        <v>32633714.49</v>
      </c>
      <c r="F24" s="35">
        <v>246156627.47</v>
      </c>
      <c r="G24" s="35">
        <v>17719522.24</v>
      </c>
      <c r="H24" s="35">
        <v>774431.52</v>
      </c>
      <c r="I24" s="35">
        <v>16885534.8</v>
      </c>
      <c r="J24" s="35">
        <v>9299005.52</v>
      </c>
      <c r="K24" s="35">
        <v>120734206.26</v>
      </c>
      <c r="L24" s="35">
        <v>3016719</v>
      </c>
      <c r="M24" s="35">
        <v>27521465.71</v>
      </c>
      <c r="N24" s="35">
        <v>84497521.61</v>
      </c>
      <c r="O24" s="35">
        <v>17027885.4</v>
      </c>
      <c r="P24" s="35">
        <v>23994239018.85</v>
      </c>
      <c r="Q24" s="35">
        <v>168715512.72</v>
      </c>
      <c r="R24" s="35">
        <v>2071542.4</v>
      </c>
      <c r="S24" s="35">
        <v>4073767.37</v>
      </c>
      <c r="T24" s="35">
        <v>52885474.31</v>
      </c>
      <c r="U24" s="35">
        <v>7416958</v>
      </c>
      <c r="V24" s="35">
        <v>9538098.39</v>
      </c>
      <c r="W24" s="35">
        <v>31661137.86</v>
      </c>
      <c r="X24" s="35">
        <v>1431311.73</v>
      </c>
      <c r="Y24" s="35">
        <v>3480985.62</v>
      </c>
      <c r="Z24" s="35">
        <v>394912.79</v>
      </c>
      <c r="AA24" s="35">
        <v>41511655.62</v>
      </c>
      <c r="AB24" s="35">
        <v>2019529.34</v>
      </c>
      <c r="AC24" s="35">
        <v>2882375.31</v>
      </c>
      <c r="AD24" s="35">
        <v>84019546.41</v>
      </c>
      <c r="AE24" s="35">
        <v>15322291.93</v>
      </c>
      <c r="AF24" s="35">
        <v>23538040.4</v>
      </c>
      <c r="AG24" s="35">
        <v>1801315.36</v>
      </c>
      <c r="AH24" s="35">
        <v>28305520.38</v>
      </c>
      <c r="AI24" s="35">
        <v>116790406.64</v>
      </c>
      <c r="AJ24" s="35">
        <v>167097551.91</v>
      </c>
      <c r="AK24" s="35">
        <v>33922467.51</v>
      </c>
      <c r="AL24" s="35">
        <v>622100.71</v>
      </c>
      <c r="AM24" s="35">
        <v>8333763.61</v>
      </c>
      <c r="AN24" s="35">
        <v>412147.74</v>
      </c>
      <c r="AO24" s="35">
        <v>31408227.14</v>
      </c>
      <c r="AP24" s="35">
        <v>68334366.15</v>
      </c>
      <c r="AQ24" s="35">
        <v>9674242.2</v>
      </c>
    </row>
    <row r="25" spans="1:43" ht="12.75">
      <c r="A25" s="21" t="s">
        <v>40</v>
      </c>
      <c r="B25" s="22" t="s">
        <v>41</v>
      </c>
      <c r="C25" s="36" t="s">
        <v>42</v>
      </c>
      <c r="D25" s="24">
        <v>2060718.03</v>
      </c>
      <c r="E25" s="24">
        <v>29060179.49</v>
      </c>
      <c r="F25" s="24">
        <v>209985568.58</v>
      </c>
      <c r="G25" s="24">
        <v>32641.44</v>
      </c>
      <c r="H25" s="24">
        <v>42638.89</v>
      </c>
      <c r="I25" s="24">
        <v>133220.87</v>
      </c>
      <c r="J25" s="24">
        <v>41078.77</v>
      </c>
      <c r="K25" s="24">
        <v>112112312.78</v>
      </c>
      <c r="L25" s="24">
        <v>2172616.68</v>
      </c>
      <c r="M25" s="24">
        <v>15930.28</v>
      </c>
      <c r="N25" s="24">
        <v>14777275.46</v>
      </c>
      <c r="O25" s="24">
        <v>6055326.74</v>
      </c>
      <c r="P25" s="24">
        <v>0</v>
      </c>
      <c r="Q25" s="24">
        <v>0</v>
      </c>
      <c r="R25" s="24">
        <v>19472.4</v>
      </c>
      <c r="S25" s="24">
        <v>2213.77</v>
      </c>
      <c r="T25" s="24">
        <v>15791703.26</v>
      </c>
      <c r="U25" s="24">
        <v>2321344.92</v>
      </c>
      <c r="V25" s="24">
        <v>5561226.44</v>
      </c>
      <c r="W25" s="24">
        <v>23001075.32</v>
      </c>
      <c r="X25" s="24">
        <v>4645.23</v>
      </c>
      <c r="Y25" s="24">
        <v>2677108.62</v>
      </c>
      <c r="Z25" s="24">
        <v>1510.29</v>
      </c>
      <c r="AA25" s="24">
        <v>35535762.56</v>
      </c>
      <c r="AB25" s="24">
        <v>859297.2</v>
      </c>
      <c r="AC25" s="24">
        <v>8409.31</v>
      </c>
      <c r="AD25" s="24">
        <v>82051420.19</v>
      </c>
      <c r="AE25" s="24">
        <v>6308841.04</v>
      </c>
      <c r="AF25" s="24">
        <v>4803.37</v>
      </c>
      <c r="AG25" s="24">
        <v>688947.34</v>
      </c>
      <c r="AH25" s="24">
        <v>2620445.63</v>
      </c>
      <c r="AI25" s="24">
        <v>23088665.17</v>
      </c>
      <c r="AJ25" s="24">
        <v>127365159.89</v>
      </c>
      <c r="AK25" s="24">
        <v>24214288.57</v>
      </c>
      <c r="AL25" s="24">
        <v>11285.54</v>
      </c>
      <c r="AM25" s="24">
        <v>7335620.11</v>
      </c>
      <c r="AN25" s="24">
        <v>4466.55</v>
      </c>
      <c r="AO25" s="24">
        <v>21082069.19</v>
      </c>
      <c r="AP25" s="24">
        <v>3839601.55</v>
      </c>
      <c r="AQ25" s="24">
        <v>8937344.34</v>
      </c>
    </row>
    <row r="26" spans="1:43" ht="19.5">
      <c r="A26" s="21" t="s">
        <v>43</v>
      </c>
      <c r="B26" s="22" t="s">
        <v>44</v>
      </c>
      <c r="C26" s="36" t="s">
        <v>45</v>
      </c>
      <c r="D26" s="24">
        <v>250579.85</v>
      </c>
      <c r="E26" s="24">
        <v>3426104.73</v>
      </c>
      <c r="F26" s="24">
        <v>36171058.89</v>
      </c>
      <c r="G26" s="24">
        <v>17686880.8</v>
      </c>
      <c r="H26" s="24">
        <v>731792.63</v>
      </c>
      <c r="I26" s="24">
        <v>16752313.93</v>
      </c>
      <c r="J26" s="24">
        <v>9257926.75</v>
      </c>
      <c r="K26" s="24">
        <v>8621893.48</v>
      </c>
      <c r="L26" s="24">
        <v>844102.32</v>
      </c>
      <c r="M26" s="24">
        <v>27505535.43</v>
      </c>
      <c r="N26" s="24">
        <v>69720246.15</v>
      </c>
      <c r="O26" s="24">
        <v>10972558.66</v>
      </c>
      <c r="P26" s="24">
        <v>23994163018.85</v>
      </c>
      <c r="Q26" s="24">
        <v>168715512.72</v>
      </c>
      <c r="R26" s="24">
        <v>2052070</v>
      </c>
      <c r="S26" s="24">
        <v>4071553.6</v>
      </c>
      <c r="T26" s="24">
        <v>37093771.05</v>
      </c>
      <c r="U26" s="24">
        <v>5095613.08</v>
      </c>
      <c r="V26" s="24">
        <v>3976871.95</v>
      </c>
      <c r="W26" s="24">
        <v>8660062.54</v>
      </c>
      <c r="X26" s="24">
        <v>1426666.5</v>
      </c>
      <c r="Y26" s="24">
        <v>803877</v>
      </c>
      <c r="Z26" s="24">
        <v>393402.5</v>
      </c>
      <c r="AA26" s="24">
        <v>5975893.06</v>
      </c>
      <c r="AB26" s="24">
        <v>1160232.14</v>
      </c>
      <c r="AC26" s="24">
        <v>2873966</v>
      </c>
      <c r="AD26" s="24">
        <v>1968126.22</v>
      </c>
      <c r="AE26" s="24">
        <v>9013450.89</v>
      </c>
      <c r="AF26" s="24">
        <v>23533237.03</v>
      </c>
      <c r="AG26" s="24">
        <v>1112368.02</v>
      </c>
      <c r="AH26" s="24">
        <v>25685074.75</v>
      </c>
      <c r="AI26" s="24">
        <v>93701741.47</v>
      </c>
      <c r="AJ26" s="24">
        <v>39732392.02</v>
      </c>
      <c r="AK26" s="24">
        <v>9708178.94</v>
      </c>
      <c r="AL26" s="24">
        <v>610815.17</v>
      </c>
      <c r="AM26" s="24">
        <v>998143.5</v>
      </c>
      <c r="AN26" s="24">
        <v>407681.19</v>
      </c>
      <c r="AO26" s="24">
        <v>8319962.1</v>
      </c>
      <c r="AP26" s="24">
        <v>64494764.6</v>
      </c>
      <c r="AQ26" s="24">
        <v>736897.86</v>
      </c>
    </row>
    <row r="27" spans="1:43" ht="12.75">
      <c r="A27" s="21" t="s">
        <v>46</v>
      </c>
      <c r="B27" s="22" t="s">
        <v>47</v>
      </c>
      <c r="C27" s="36" t="s">
        <v>48</v>
      </c>
      <c r="D27" s="24">
        <v>20996.51</v>
      </c>
      <c r="E27" s="24">
        <v>147430.27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76000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0</v>
      </c>
      <c r="AH27" s="24">
        <v>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2006195.85</v>
      </c>
      <c r="AP27" s="24">
        <v>0</v>
      </c>
      <c r="AQ27" s="24">
        <v>0</v>
      </c>
    </row>
    <row r="28" spans="1:43" ht="12.75">
      <c r="A28" s="21" t="s">
        <v>49</v>
      </c>
      <c r="B28" s="22"/>
      <c r="C28" s="25" t="s">
        <v>16</v>
      </c>
      <c r="D28" s="24">
        <v>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  <c r="T28" s="24">
        <v>0</v>
      </c>
      <c r="U28" s="24">
        <v>0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0</v>
      </c>
      <c r="AP28" s="24">
        <v>0</v>
      </c>
      <c r="AQ28" s="24">
        <v>0</v>
      </c>
    </row>
    <row r="29" spans="1:43" ht="12.75">
      <c r="A29" s="21" t="s">
        <v>50</v>
      </c>
      <c r="B29" s="22"/>
      <c r="C29" s="23" t="s">
        <v>21</v>
      </c>
      <c r="D29" s="24">
        <v>117636.54</v>
      </c>
      <c r="E29" s="24">
        <v>1292177.87</v>
      </c>
      <c r="F29" s="24">
        <v>0</v>
      </c>
      <c r="G29" s="24">
        <v>7465068.4</v>
      </c>
      <c r="H29" s="24">
        <v>80147.59</v>
      </c>
      <c r="I29" s="24">
        <v>6940201.09</v>
      </c>
      <c r="J29" s="24">
        <v>4221831.02</v>
      </c>
      <c r="K29" s="24">
        <v>3390514.4</v>
      </c>
      <c r="L29" s="24">
        <v>360118.68</v>
      </c>
      <c r="M29" s="24">
        <v>7620450.33</v>
      </c>
      <c r="N29" s="24">
        <v>51325209.67</v>
      </c>
      <c r="O29" s="24">
        <v>4733755.27</v>
      </c>
      <c r="P29" s="24">
        <v>493892120.8</v>
      </c>
      <c r="Q29" s="24">
        <v>15390271.99</v>
      </c>
      <c r="R29" s="24">
        <v>657491.07</v>
      </c>
      <c r="S29" s="24">
        <v>1334910.02</v>
      </c>
      <c r="T29" s="24">
        <v>18021909.67</v>
      </c>
      <c r="U29" s="24">
        <v>3279084.91</v>
      </c>
      <c r="V29" s="24">
        <v>1387167.37</v>
      </c>
      <c r="W29" s="24">
        <v>4368914.48</v>
      </c>
      <c r="X29" s="24">
        <v>457504.2</v>
      </c>
      <c r="Y29" s="24">
        <v>86124.89</v>
      </c>
      <c r="Z29" s="24">
        <v>182311.99</v>
      </c>
      <c r="AA29" s="24">
        <v>2744810.78</v>
      </c>
      <c r="AB29" s="24">
        <v>726867.88</v>
      </c>
      <c r="AC29" s="24">
        <v>1217481.33</v>
      </c>
      <c r="AD29" s="24">
        <v>1296858.03</v>
      </c>
      <c r="AE29" s="24">
        <v>2709646.67</v>
      </c>
      <c r="AF29" s="24">
        <v>7268200.2</v>
      </c>
      <c r="AG29" s="24">
        <v>750787.3</v>
      </c>
      <c r="AH29" s="24">
        <v>8138035.28</v>
      </c>
      <c r="AI29" s="24">
        <v>49312926.23</v>
      </c>
      <c r="AJ29" s="24">
        <v>17814712.7</v>
      </c>
      <c r="AK29" s="24">
        <v>3986448.13</v>
      </c>
      <c r="AL29" s="24">
        <v>19722.44</v>
      </c>
      <c r="AM29" s="24">
        <v>0</v>
      </c>
      <c r="AN29" s="24">
        <v>118453.62</v>
      </c>
      <c r="AO29" s="24">
        <v>3005308.35</v>
      </c>
      <c r="AP29" s="24">
        <v>29043316.43</v>
      </c>
      <c r="AQ29" s="24">
        <v>338996.79</v>
      </c>
    </row>
    <row r="30" spans="1:43" ht="19.5">
      <c r="A30" s="21" t="s">
        <v>51</v>
      </c>
      <c r="B30" s="22"/>
      <c r="C30" s="36" t="s">
        <v>52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  <c r="AP30" s="37">
        <v>0</v>
      </c>
      <c r="AQ30" s="37">
        <v>0</v>
      </c>
    </row>
    <row r="31" spans="1:43" ht="19.5">
      <c r="A31" s="21" t="s">
        <v>53</v>
      </c>
      <c r="B31" s="22"/>
      <c r="C31" s="36" t="s">
        <v>54</v>
      </c>
      <c r="D31" s="37">
        <v>117636.54</v>
      </c>
      <c r="E31" s="37">
        <v>1292177.87</v>
      </c>
      <c r="F31" s="37">
        <v>0</v>
      </c>
      <c r="G31" s="37">
        <v>7465068.4</v>
      </c>
      <c r="H31" s="37">
        <v>80147.59</v>
      </c>
      <c r="I31" s="37">
        <v>6940201.09</v>
      </c>
      <c r="J31" s="37">
        <v>4221831.02</v>
      </c>
      <c r="K31" s="37">
        <v>3390514.4</v>
      </c>
      <c r="L31" s="37">
        <v>360118.68</v>
      </c>
      <c r="M31" s="37">
        <v>7620450.33</v>
      </c>
      <c r="N31" s="37">
        <v>51325209.67</v>
      </c>
      <c r="O31" s="37">
        <v>4733755.27</v>
      </c>
      <c r="P31" s="37">
        <v>493892120.8</v>
      </c>
      <c r="Q31" s="37">
        <v>15390271.99</v>
      </c>
      <c r="R31" s="37">
        <v>657491.07</v>
      </c>
      <c r="S31" s="37">
        <v>1334910.02</v>
      </c>
      <c r="T31" s="37">
        <v>18021909.67</v>
      </c>
      <c r="U31" s="37">
        <v>3279084.91</v>
      </c>
      <c r="V31" s="37">
        <v>1387167.37</v>
      </c>
      <c r="W31" s="37">
        <v>4368914.48</v>
      </c>
      <c r="X31" s="37">
        <v>457504.2</v>
      </c>
      <c r="Y31" s="37">
        <v>86124.89</v>
      </c>
      <c r="Z31" s="37">
        <v>182311.99</v>
      </c>
      <c r="AA31" s="37">
        <v>2744810.78</v>
      </c>
      <c r="AB31" s="37">
        <v>726867.88</v>
      </c>
      <c r="AC31" s="37">
        <v>1217481.33</v>
      </c>
      <c r="AD31" s="37">
        <v>1296858.03</v>
      </c>
      <c r="AE31" s="37">
        <v>2709646.67</v>
      </c>
      <c r="AF31" s="37">
        <v>7268200.2</v>
      </c>
      <c r="AG31" s="37">
        <v>750787.3</v>
      </c>
      <c r="AH31" s="37">
        <v>8138035.28</v>
      </c>
      <c r="AI31" s="37">
        <v>49312926.23</v>
      </c>
      <c r="AJ31" s="37">
        <v>17814712.7</v>
      </c>
      <c r="AK31" s="37">
        <v>3986448.13</v>
      </c>
      <c r="AL31" s="37">
        <v>19722.44</v>
      </c>
      <c r="AM31" s="37">
        <v>0</v>
      </c>
      <c r="AN31" s="37">
        <v>118453.62</v>
      </c>
      <c r="AO31" s="37">
        <v>3005308.35</v>
      </c>
      <c r="AP31" s="37">
        <v>29043316.43</v>
      </c>
      <c r="AQ31" s="37">
        <v>338996.79</v>
      </c>
    </row>
    <row r="32" spans="1:43" ht="29.25">
      <c r="A32" s="21" t="s">
        <v>55</v>
      </c>
      <c r="B32" s="22"/>
      <c r="C32" s="36" t="s">
        <v>56</v>
      </c>
      <c r="D32" s="37">
        <v>0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  <c r="AP32" s="37">
        <v>0</v>
      </c>
      <c r="AQ32" s="37">
        <v>0</v>
      </c>
    </row>
    <row r="33" spans="1:43" ht="18.75" customHeight="1">
      <c r="A33" s="21" t="s">
        <v>57</v>
      </c>
      <c r="B33" s="22"/>
      <c r="C33" s="36" t="s">
        <v>58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  <c r="AP33" s="37">
        <v>0</v>
      </c>
      <c r="AQ33" s="37">
        <v>0</v>
      </c>
    </row>
    <row r="34" spans="1:43" ht="12.75">
      <c r="A34" s="21" t="s">
        <v>59</v>
      </c>
      <c r="B34" s="22"/>
      <c r="C34" s="36" t="s">
        <v>60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  <c r="AP34" s="37">
        <v>0</v>
      </c>
      <c r="AQ34" s="37">
        <v>0</v>
      </c>
    </row>
    <row r="35" spans="1:43" ht="12.75">
      <c r="A35" s="38" t="s">
        <v>61</v>
      </c>
      <c r="B35" s="22"/>
      <c r="C35" s="25" t="s">
        <v>24</v>
      </c>
      <c r="D35" s="39">
        <v>117636.54</v>
      </c>
      <c r="E35" s="39">
        <v>1292177.87</v>
      </c>
      <c r="F35" s="39">
        <v>0</v>
      </c>
      <c r="G35" s="39">
        <v>7465068.4</v>
      </c>
      <c r="H35" s="39">
        <v>80147.59</v>
      </c>
      <c r="I35" s="39">
        <v>6940201.09</v>
      </c>
      <c r="J35" s="39">
        <v>4221831.02</v>
      </c>
      <c r="K35" s="39">
        <v>3390514.4</v>
      </c>
      <c r="L35" s="39">
        <v>360118.68</v>
      </c>
      <c r="M35" s="39">
        <v>7620450.33</v>
      </c>
      <c r="N35" s="39">
        <v>51325209.67</v>
      </c>
      <c r="O35" s="39">
        <v>4733755.27</v>
      </c>
      <c r="P35" s="39">
        <v>493892120.8</v>
      </c>
      <c r="Q35" s="39">
        <v>15390271.99</v>
      </c>
      <c r="R35" s="39">
        <v>657491.07</v>
      </c>
      <c r="S35" s="39">
        <v>1334910.02</v>
      </c>
      <c r="T35" s="39">
        <v>18021909.67</v>
      </c>
      <c r="U35" s="39">
        <v>3279084.91</v>
      </c>
      <c r="V35" s="39">
        <v>1387167.37</v>
      </c>
      <c r="W35" s="39">
        <v>4368914.48</v>
      </c>
      <c r="X35" s="39">
        <v>457504.2</v>
      </c>
      <c r="Y35" s="39">
        <v>86124.89</v>
      </c>
      <c r="Z35" s="39">
        <v>182311.99</v>
      </c>
      <c r="AA35" s="39">
        <v>2744810.78</v>
      </c>
      <c r="AB35" s="39">
        <v>726867.88</v>
      </c>
      <c r="AC35" s="39">
        <v>1217481.33</v>
      </c>
      <c r="AD35" s="39">
        <v>1296858.03</v>
      </c>
      <c r="AE35" s="39">
        <v>2709646.67</v>
      </c>
      <c r="AF35" s="39">
        <v>7268200.2</v>
      </c>
      <c r="AG35" s="39">
        <v>750787.3</v>
      </c>
      <c r="AH35" s="39">
        <v>8138035.28</v>
      </c>
      <c r="AI35" s="39">
        <v>49312926.23</v>
      </c>
      <c r="AJ35" s="39">
        <v>17814712.7</v>
      </c>
      <c r="AK35" s="39">
        <v>3986448.13</v>
      </c>
      <c r="AL35" s="39">
        <v>19722.44</v>
      </c>
      <c r="AM35" s="39">
        <v>0</v>
      </c>
      <c r="AN35" s="39">
        <v>118453.62</v>
      </c>
      <c r="AO35" s="39">
        <v>3005308.35</v>
      </c>
      <c r="AP35" s="39">
        <v>29043316.43</v>
      </c>
      <c r="AQ35" s="39">
        <v>338996.79</v>
      </c>
    </row>
    <row r="36" spans="1:43" ht="18">
      <c r="A36" s="38" t="s">
        <v>64</v>
      </c>
      <c r="B36" s="22" t="s">
        <v>63</v>
      </c>
      <c r="C36" s="25"/>
      <c r="D36" s="39">
        <f aca="true" t="shared" si="0" ref="D36:AQ36">SUM(D10:D11,D13:D24)+D28</f>
        <v>22015247.51</v>
      </c>
      <c r="E36" s="39">
        <f t="shared" si="0"/>
        <v>267529156.56</v>
      </c>
      <c r="F36" s="39">
        <f t="shared" si="0"/>
        <v>2735584415.5399995</v>
      </c>
      <c r="G36" s="39">
        <f t="shared" si="0"/>
        <v>939199072.8100001</v>
      </c>
      <c r="H36" s="39">
        <f t="shared" si="0"/>
        <v>29509649.89</v>
      </c>
      <c r="I36" s="39">
        <f t="shared" si="0"/>
        <v>767085075.7099999</v>
      </c>
      <c r="J36" s="39">
        <f t="shared" si="0"/>
        <v>496652112.26</v>
      </c>
      <c r="K36" s="39">
        <f t="shared" si="0"/>
        <v>628689914.79</v>
      </c>
      <c r="L36" s="39">
        <f t="shared" si="0"/>
        <v>55751966.69</v>
      </c>
      <c r="M36" s="39">
        <f t="shared" si="0"/>
        <v>1337822309.35</v>
      </c>
      <c r="N36" s="39">
        <v>7146269029.48</v>
      </c>
      <c r="O36" s="39">
        <f t="shared" si="0"/>
        <v>780531302.7599999</v>
      </c>
      <c r="P36" s="39">
        <f t="shared" si="0"/>
        <v>1854605788492.35</v>
      </c>
      <c r="Q36" s="39">
        <f t="shared" si="0"/>
        <v>10938592279.269999</v>
      </c>
      <c r="R36" s="39">
        <f t="shared" si="0"/>
        <v>94942345.4</v>
      </c>
      <c r="S36" s="39">
        <f t="shared" si="0"/>
        <v>161750808.07</v>
      </c>
      <c r="T36" s="39">
        <f t="shared" si="0"/>
        <v>2261143944.32</v>
      </c>
      <c r="U36" s="39">
        <f t="shared" si="0"/>
        <v>472513456.93999994</v>
      </c>
      <c r="V36" s="39">
        <f t="shared" si="0"/>
        <v>203038193.94</v>
      </c>
      <c r="W36" s="39">
        <f t="shared" si="0"/>
        <v>564813226.05</v>
      </c>
      <c r="X36" s="39">
        <f t="shared" si="0"/>
        <v>96761694.37</v>
      </c>
      <c r="Y36" s="39">
        <f t="shared" si="0"/>
        <v>64925035.43</v>
      </c>
      <c r="Z36" s="39">
        <f t="shared" si="0"/>
        <v>29493850.419999998</v>
      </c>
      <c r="AA36" s="39">
        <f t="shared" si="0"/>
        <v>422696706.59000003</v>
      </c>
      <c r="AB36" s="39">
        <f t="shared" si="0"/>
        <v>80442622.76000002</v>
      </c>
      <c r="AC36" s="39">
        <f t="shared" si="0"/>
        <v>166803037.96</v>
      </c>
      <c r="AD36" s="39">
        <f t="shared" si="0"/>
        <v>229367955.68</v>
      </c>
      <c r="AE36" s="39">
        <f t="shared" si="0"/>
        <v>440082506.9</v>
      </c>
      <c r="AF36" s="39">
        <f t="shared" si="0"/>
        <v>1182708994.79</v>
      </c>
      <c r="AG36" s="39">
        <f t="shared" si="0"/>
        <v>82013134.46000001</v>
      </c>
      <c r="AH36" s="39">
        <f t="shared" si="0"/>
        <v>1491565639.8900003</v>
      </c>
      <c r="AI36" s="39">
        <f t="shared" si="0"/>
        <v>6369970119.38</v>
      </c>
      <c r="AJ36" s="39">
        <f t="shared" si="0"/>
        <v>1935869299.38</v>
      </c>
      <c r="AK36" s="39">
        <f t="shared" si="0"/>
        <v>602440988.13</v>
      </c>
      <c r="AL36" s="39">
        <f t="shared" si="0"/>
        <v>40399394.99</v>
      </c>
      <c r="AM36" s="39">
        <f t="shared" si="0"/>
        <v>97184003.38000001</v>
      </c>
      <c r="AN36" s="39">
        <f t="shared" si="0"/>
        <v>20628887.72</v>
      </c>
      <c r="AO36" s="39">
        <f t="shared" si="0"/>
        <v>428124353.84999996</v>
      </c>
      <c r="AP36" s="39">
        <f t="shared" si="0"/>
        <v>4961200532.85</v>
      </c>
      <c r="AQ36" s="39">
        <f t="shared" si="0"/>
        <v>53274030.20999999</v>
      </c>
    </row>
    <row r="37" spans="1:45" ht="12.75">
      <c r="A37" s="38" t="s">
        <v>62</v>
      </c>
      <c r="B37" s="22"/>
      <c r="C37" s="25" t="s">
        <v>27</v>
      </c>
      <c r="D37" s="39">
        <f aca="true" t="shared" si="1" ref="D37:AQ37">SUM(D10,D11,D12,D24,D28)-D35</f>
        <v>21897610.970000003</v>
      </c>
      <c r="E37" s="39">
        <f t="shared" si="1"/>
        <v>266236978.69</v>
      </c>
      <c r="F37" s="39">
        <f t="shared" si="1"/>
        <v>2735584415.54</v>
      </c>
      <c r="G37" s="39">
        <f t="shared" si="1"/>
        <v>931734004.41</v>
      </c>
      <c r="H37" s="39">
        <f t="shared" si="1"/>
        <v>29429502.3</v>
      </c>
      <c r="I37" s="39">
        <f t="shared" si="1"/>
        <v>760144874.6199999</v>
      </c>
      <c r="J37" s="39">
        <f t="shared" si="1"/>
        <v>492430281.23999995</v>
      </c>
      <c r="K37" s="39">
        <f t="shared" si="1"/>
        <v>625299400.3900001</v>
      </c>
      <c r="L37" s="39">
        <f t="shared" si="1"/>
        <v>55391848.01</v>
      </c>
      <c r="M37" s="39">
        <f t="shared" si="1"/>
        <v>1330201859.0200002</v>
      </c>
      <c r="N37" s="39">
        <f t="shared" si="1"/>
        <v>7094943819.809999</v>
      </c>
      <c r="O37" s="39">
        <f t="shared" si="1"/>
        <v>775797547.49</v>
      </c>
      <c r="P37" s="39">
        <f t="shared" si="1"/>
        <v>1854111896371.55</v>
      </c>
      <c r="Q37" s="39">
        <f t="shared" si="1"/>
        <v>10923202007.279999</v>
      </c>
      <c r="R37" s="39">
        <f t="shared" si="1"/>
        <v>94284854.33000001</v>
      </c>
      <c r="S37" s="39">
        <f t="shared" si="1"/>
        <v>160415898.05</v>
      </c>
      <c r="T37" s="39">
        <f t="shared" si="1"/>
        <v>2243122034.6499996</v>
      </c>
      <c r="U37" s="39">
        <f t="shared" si="1"/>
        <v>469234372.03000003</v>
      </c>
      <c r="V37" s="39">
        <f t="shared" si="1"/>
        <v>201651026.57</v>
      </c>
      <c r="W37" s="39">
        <f t="shared" si="1"/>
        <v>560444311.5699999</v>
      </c>
      <c r="X37" s="39">
        <f t="shared" si="1"/>
        <v>96304190.17</v>
      </c>
      <c r="Y37" s="39">
        <f t="shared" si="1"/>
        <v>64838910.54</v>
      </c>
      <c r="Z37" s="39">
        <f t="shared" si="1"/>
        <v>29311538.43</v>
      </c>
      <c r="AA37" s="39">
        <f t="shared" si="1"/>
        <v>419951895.81000006</v>
      </c>
      <c r="AB37" s="39">
        <f t="shared" si="1"/>
        <v>79715754.88000001</v>
      </c>
      <c r="AC37" s="39">
        <f t="shared" si="1"/>
        <v>165585556.62999997</v>
      </c>
      <c r="AD37" s="39">
        <f t="shared" si="1"/>
        <v>228071097.65</v>
      </c>
      <c r="AE37" s="39">
        <f t="shared" si="1"/>
        <v>437372860.23</v>
      </c>
      <c r="AF37" s="39">
        <f t="shared" si="1"/>
        <v>1175440794.5900002</v>
      </c>
      <c r="AG37" s="39">
        <f t="shared" si="1"/>
        <v>81262347.16</v>
      </c>
      <c r="AH37" s="39">
        <f t="shared" si="1"/>
        <v>1483427604.6100001</v>
      </c>
      <c r="AI37" s="39">
        <f t="shared" si="1"/>
        <v>6320657193.150002</v>
      </c>
      <c r="AJ37" s="39">
        <f t="shared" si="1"/>
        <v>1918054586.68</v>
      </c>
      <c r="AK37" s="39">
        <f t="shared" si="1"/>
        <v>598454539.9999999</v>
      </c>
      <c r="AL37" s="39">
        <f t="shared" si="1"/>
        <v>40379672.550000004</v>
      </c>
      <c r="AM37" s="39">
        <f t="shared" si="1"/>
        <v>97184003.38</v>
      </c>
      <c r="AN37" s="39">
        <f t="shared" si="1"/>
        <v>20510434.099999998</v>
      </c>
      <c r="AO37" s="39">
        <f t="shared" si="1"/>
        <v>425119045.49999994</v>
      </c>
      <c r="AP37" s="39">
        <f t="shared" si="1"/>
        <v>4932157216.42</v>
      </c>
      <c r="AQ37" s="39">
        <f t="shared" si="1"/>
        <v>52935033.419999994</v>
      </c>
      <c r="AR37" s="45">
        <f>SUM(D37:AQ37)</f>
        <v>1902550077294.4197</v>
      </c>
      <c r="AS37" s="45">
        <f>AR37-P37-Q37</f>
        <v>37514978915.58963</v>
      </c>
    </row>
    <row r="38" spans="1:43" ht="12.75">
      <c r="A38" s="4" t="s">
        <v>65</v>
      </c>
      <c r="B38" s="2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</row>
    <row r="39" spans="2:17" ht="12.75">
      <c r="B39" s="2"/>
      <c r="Q39" s="45">
        <f>AR37-P37-Q37</f>
        <v>37514978915.58963</v>
      </c>
    </row>
    <row r="40" spans="2:43" ht="12.75">
      <c r="B40" s="2"/>
      <c r="AM40" s="40" t="s">
        <v>151</v>
      </c>
      <c r="AN40" s="5"/>
      <c r="AO40" s="41"/>
      <c r="AP40" s="41"/>
      <c r="AQ40" s="41"/>
    </row>
    <row r="41" spans="2:43" ht="12.75">
      <c r="B41" s="2"/>
      <c r="AM41" s="42" t="s">
        <v>152</v>
      </c>
      <c r="AN41" s="5"/>
      <c r="AO41" s="5"/>
      <c r="AP41" s="5"/>
      <c r="AQ41" s="43" t="s">
        <v>153</v>
      </c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ht="12.75">
      <c r="B50" s="2"/>
    </row>
    <row r="51" ht="12.75">
      <c r="B51" s="2"/>
    </row>
    <row r="52" ht="12.75">
      <c r="B52" s="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</sheetData>
  <sheetProtection/>
  <mergeCells count="39">
    <mergeCell ref="AG3:AG6"/>
    <mergeCell ref="AH3:AH6"/>
    <mergeCell ref="W3:W6"/>
    <mergeCell ref="AC3:AC6"/>
    <mergeCell ref="AD3:AD6"/>
    <mergeCell ref="AE3:AE6"/>
    <mergeCell ref="AF3:AF6"/>
    <mergeCell ref="Z3:Z6"/>
    <mergeCell ref="AA3:AA6"/>
    <mergeCell ref="AB3:AB6"/>
    <mergeCell ref="AQ3:AQ6"/>
    <mergeCell ref="AI3:AI6"/>
    <mergeCell ref="AJ3:AJ6"/>
    <mergeCell ref="AK3:AK6"/>
    <mergeCell ref="AL3:AN6"/>
    <mergeCell ref="AO3:AO6"/>
    <mergeCell ref="AP3:AP6"/>
    <mergeCell ref="T3:T6"/>
    <mergeCell ref="U3:U6"/>
    <mergeCell ref="X3:X6"/>
    <mergeCell ref="Y3:Y6"/>
    <mergeCell ref="V3:V6"/>
    <mergeCell ref="I3:I6"/>
    <mergeCell ref="J3:J6"/>
    <mergeCell ref="K3:L6"/>
    <mergeCell ref="M3:M6"/>
    <mergeCell ref="N3:N6"/>
    <mergeCell ref="O3:O6"/>
    <mergeCell ref="P3:Q6"/>
    <mergeCell ref="R3:R6"/>
    <mergeCell ref="S3:S6"/>
    <mergeCell ref="D1:H1"/>
    <mergeCell ref="A3:C3"/>
    <mergeCell ref="D3:E6"/>
    <mergeCell ref="F3:F6"/>
    <mergeCell ref="G3:G6"/>
    <mergeCell ref="H3:H6"/>
    <mergeCell ref="A4:C4"/>
    <mergeCell ref="A5:C5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F10" sqref="F10"/>
    </sheetView>
  </sheetViews>
  <sheetFormatPr defaultColWidth="9.00390625" defaultRowHeight="12.75"/>
  <cols>
    <col min="1" max="1" width="21.125" style="0" customWidth="1"/>
    <col min="2" max="2" width="22.875" style="0" customWidth="1"/>
  </cols>
  <sheetData>
    <row r="1" ht="18.75" customHeight="1">
      <c r="A1" t="s">
        <v>161</v>
      </c>
    </row>
    <row r="2" spans="1:2" ht="14.25">
      <c r="A2" s="55" t="s">
        <v>160</v>
      </c>
      <c r="B2" s="56">
        <f>B3+B6</f>
        <v>1902550077294.4197</v>
      </c>
    </row>
    <row r="3" spans="1:2" ht="14.25">
      <c r="A3" s="55" t="s">
        <v>158</v>
      </c>
      <c r="B3" s="56">
        <f>B5+B4</f>
        <v>1865035098378.83</v>
      </c>
    </row>
    <row r="4" spans="1:2" ht="14.25">
      <c r="A4" s="55" t="s">
        <v>156</v>
      </c>
      <c r="B4" s="56">
        <v>1854111896371.55</v>
      </c>
    </row>
    <row r="5" spans="1:2" ht="14.25">
      <c r="A5" s="55" t="s">
        <v>157</v>
      </c>
      <c r="B5" s="56">
        <v>10923202007.279999</v>
      </c>
    </row>
    <row r="6" spans="1:2" ht="14.25">
      <c r="A6" s="55" t="s">
        <v>159</v>
      </c>
      <c r="B6" s="56">
        <v>37514978915.58963</v>
      </c>
    </row>
    <row r="7" ht="12.75">
      <c r="B7" s="45"/>
    </row>
    <row r="8" ht="12.75">
      <c r="B8" s="45"/>
    </row>
    <row r="9" ht="12.75">
      <c r="B9" s="45"/>
    </row>
    <row r="10" ht="12.75">
      <c r="B10" s="45"/>
    </row>
    <row r="11" ht="12.75">
      <c r="B11" s="45"/>
    </row>
    <row r="12" ht="12.75">
      <c r="B12" s="45"/>
    </row>
    <row r="13" ht="12.75">
      <c r="B13" s="45"/>
    </row>
    <row r="14" ht="12.75">
      <c r="B14" s="45"/>
    </row>
    <row r="15" ht="12.75">
      <c r="B15" s="45"/>
    </row>
    <row r="16" ht="12.75">
      <c r="B16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user</cp:lastModifiedBy>
  <cp:lastPrinted>2014-05-26T07:49:03Z</cp:lastPrinted>
  <dcterms:created xsi:type="dcterms:W3CDTF">2005-05-11T11:10:41Z</dcterms:created>
  <dcterms:modified xsi:type="dcterms:W3CDTF">2014-08-21T08:29:39Z</dcterms:modified>
  <cp:category/>
  <cp:version/>
  <cp:contentType/>
  <cp:contentStatus/>
  <cp:revision>1</cp:revision>
</cp:coreProperties>
</file>