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'Лист1'!$A$1:$X$115</definedName>
  </definedNames>
  <calcPr fullCalcOnLoad="1"/>
</workbook>
</file>

<file path=xl/sharedStrings.xml><?xml version="1.0" encoding="utf-8"?>
<sst xmlns="http://schemas.openxmlformats.org/spreadsheetml/2006/main" count="215" uniqueCount="159">
  <si>
    <t>( тыс.руб.)</t>
  </si>
  <si>
    <t>№ п/п</t>
  </si>
  <si>
    <t>Полное наименование организации (Ф.И.О. предпринимателя)</t>
  </si>
  <si>
    <t>ИНН</t>
  </si>
  <si>
    <t>отрасли</t>
  </si>
  <si>
    <t>Числен-ность        (чел.)</t>
  </si>
  <si>
    <t>Задолженность по взносам на ОПС ВСЕГО:</t>
  </si>
  <si>
    <t>Задолжен-ность по взносам на ОМС ВСЕГО:</t>
  </si>
  <si>
    <t>Ф.И.О. руководителя</t>
  </si>
  <si>
    <t>Итого</t>
  </si>
  <si>
    <t>в том числе</t>
  </si>
  <si>
    <t>пени</t>
  </si>
  <si>
    <t>страховая часть</t>
  </si>
  <si>
    <t>накопительная часть</t>
  </si>
  <si>
    <t>ФФОМС</t>
  </si>
  <si>
    <t>ТФОМС</t>
  </si>
  <si>
    <t>УПФР в г. Белгороде</t>
  </si>
  <si>
    <t>УПФР в Алексеевском районе</t>
  </si>
  <si>
    <t>Итого:</t>
  </si>
  <si>
    <t>УПФР в Валуйском районе</t>
  </si>
  <si>
    <t>прочие</t>
  </si>
  <si>
    <t>УПФР в Губкинском районе</t>
  </si>
  <si>
    <t>УПФР в Шебекинском районе</t>
  </si>
  <si>
    <t>УПФР в Белгородском районе</t>
  </si>
  <si>
    <t>УПФР в Борисовском районе</t>
  </si>
  <si>
    <t>УПФР в Волоконовском районе</t>
  </si>
  <si>
    <t>УПФР в Вейделевском районе</t>
  </si>
  <si>
    <t>УПФР в Грайворонском районе</t>
  </si>
  <si>
    <t>УПФР в Ивнянском районе</t>
  </si>
  <si>
    <t>УПФР в Корочанском районе</t>
  </si>
  <si>
    <t>УПФР в Красногвардейском районе</t>
  </si>
  <si>
    <t>УПФР в Краснояружском районе</t>
  </si>
  <si>
    <t>УПФР в Новооскольском районе</t>
  </si>
  <si>
    <t>УПФР в Прохоровском районе</t>
  </si>
  <si>
    <t>УПФР в Ракитянском районе</t>
  </si>
  <si>
    <t>УПФР в Ровеньском районе</t>
  </si>
  <si>
    <t>УПФР в Чернянском районе</t>
  </si>
  <si>
    <t>УПФР в Яковлевском районе</t>
  </si>
  <si>
    <t>ВСЕГО:</t>
  </si>
  <si>
    <t>УПФР в Красненском районе</t>
  </si>
  <si>
    <t>промышленность</t>
  </si>
  <si>
    <t>строительство</t>
  </si>
  <si>
    <t>УПФР в Старооскольском районе</t>
  </si>
  <si>
    <t>тел.30-69-57</t>
  </si>
  <si>
    <t>Приблизительные сроки погашения/ если не собираются погашать- причины(для действующих орг-ций!)</t>
  </si>
  <si>
    <t>Задолженность по страховым взносам на ОПС по действующим организациям (живая задолженность)</t>
  </si>
  <si>
    <t>Текущая задолженность по страховым взносам на ОПС</t>
  </si>
  <si>
    <t>Задолженность по страховым взносам на ОМС по действующим организациям (живая задолженность)</t>
  </si>
  <si>
    <t>Текущая задолженность по страховым взносам на ОМС</t>
  </si>
  <si>
    <t xml:space="preserve">Дата проведения выездной проверки(для действующих организаций!) </t>
  </si>
  <si>
    <t>накопитель-ная часть</t>
  </si>
  <si>
    <t>Доп.тариф Список1</t>
  </si>
  <si>
    <t>Доп.тариф Список2</t>
  </si>
  <si>
    <t>Мальцев Владимир Тимофеевич</t>
  </si>
  <si>
    <t>Прокопов Петр Александрович</t>
  </si>
  <si>
    <t>торговля</t>
  </si>
  <si>
    <t>ООО СУ "Трансводстрой" 13165</t>
  </si>
  <si>
    <t>строит-во</t>
  </si>
  <si>
    <t>Бердиков Михаил Васильевич</t>
  </si>
  <si>
    <t>ООО "Дорводстрой" 7485</t>
  </si>
  <si>
    <t>\</t>
  </si>
  <si>
    <t>Бондаренко Дмитрий Викторович</t>
  </si>
  <si>
    <t>март 2012г.</t>
  </si>
  <si>
    <t>прочее</t>
  </si>
  <si>
    <t>Исполнитель: Н.Н. Мясоедова</t>
  </si>
  <si>
    <t xml:space="preserve">Задолженность с 1 кв. 2014 г. Организация имела расчётный счёт в Пробизнесбанке, в связи с наличием большого количества извещений о постановк е в картотеку, банк расторг договор в одностороннем порядке. Новый счёт не открыт. 16.02.2015 г. написано письмо в Прокуратуру о возбуждении в отношении руководителя организации дела об административном правонарушении по ч. 5 ст. 14.13 КоАП.  03.03.2015 направлено постановление в ССП с суммами задолженности по РСВ-1 за 2014 год, начато исполнительное производство 10.03.2015г.  04.03.2015 г. в ИФНС направлен  дополнительный пакет документов о признании должника банкротом. Руководитель  подал заявление 02.04.2015 г. в Арбитражный Суд о признании организации банкротом, после чего подал заявление на увольнение. Рассмотрение дела отложено. Задолженность за период 1 кв 2015 г. направлена в ССП.  В настоящее время руководителем является Мальцев Ю.В. 15.05.15 г. были направлены письма о задолженности в ОЭБи ПК УМВД России по г. Белгороду и в прокуратуру. В настоящее время судебным приставом-исполнителем проводятся мероприятия по выявлению признаков состава приступления , предусмотренного ст. 315 УК РФ. </t>
  </si>
  <si>
    <t>ЗАО "ВИТЯЗЬ", 041002004469</t>
  </si>
  <si>
    <t>Направлено постановление 11.03.15г. Направлены запросы в банки о движении денежных средствр и наличии р/с.</t>
  </si>
  <si>
    <t>Выставлена инкасса за октябрь в ПК Инкассовые, направлено требование за январь в АРМ БПИ. Сформировано постановление 11.03.15г. Направлены запросы в банки о движении денежных средствр и наличии р/с.</t>
  </si>
  <si>
    <t xml:space="preserve">Задолженность образовалась с 1 квартала 2014 года. 1 кв.2014г. - 4 кв.2014г. - инкассовые поручения направлены на все счета в банки, постановления о взыскании задолженности за счет имущества - на исполнении ССП. Организация имеет 2 расчетных счета. 02.10.2014 г. был осуществлен совместный рейд со службой судебных приставов, проверены средства состоящих на балансе предприятия, все имущество в залоге в банках. 27.05.2015 г. - совместный рейд со службой ССП, СМИ (газета "Новости Оскола").  Треб. за 1 кв.2015г. направлено- 22.04.15 г., решение - 12.05.15 г., инкасса -  18.05.15 г.. Последний платеж поступил 09.12.2014г. Ежемесячно направляется информация о задолженности в Прокуратуру. </t>
  </si>
  <si>
    <t>Перепелица Юлия Геннадьевна</t>
  </si>
  <si>
    <t>ЖКХ</t>
  </si>
  <si>
    <t>МУП  "ТЕПЛОКОМ" Чернянского района Белгородской  области</t>
  </si>
  <si>
    <t>Малыхин Роман Николаевич</t>
  </si>
  <si>
    <t>ООО Губкинский механический завод</t>
  </si>
  <si>
    <t>Мацнев Алексей Пантелеевич</t>
  </si>
  <si>
    <t>Михайлов Василий Павлович</t>
  </si>
  <si>
    <t>Поляков Евгений Валентинович</t>
  </si>
  <si>
    <t>Гаплевский Алексей Владимирович</t>
  </si>
  <si>
    <t>Начальник отдела ОАСВ, ВС и ЗЛ, ВЗ                                                                         О.А. Тутаев</t>
  </si>
  <si>
    <t>промышл.</t>
  </si>
  <si>
    <t>Ефименко Алексей Трофимович</t>
  </si>
  <si>
    <t>Савойская Светлана Александровна</t>
  </si>
  <si>
    <t>ООО "ЗБХ"</t>
  </si>
  <si>
    <t>Рубанов Михаил Юрьевич</t>
  </si>
  <si>
    <t>ОАО "Томаровский кирпичный завод"</t>
  </si>
  <si>
    <t xml:space="preserve">производства кирпича, черепицы </t>
  </si>
  <si>
    <t>Аверьянов Борис Поликарпович</t>
  </si>
  <si>
    <t>Организация имеет 4 р/с в ОАО Альфа-Банке, ЗАО Райффайзенбанк, ОАО АКБ Авангард. Банк "Русский кредит" Задолженность за 1 кв. 2014г. - 394,1 т.р., постановление № 9284 от 16.06.2014г., начато исполнительное производство 20.06.2014г. № 27843/14/07/31. Задолженность за 4 кв. 2013г. - 179,5 т.р., постановление № 9828 от 08.07.2014г.  17.09.2014 г. был выезд на адрес организации для беседы с руководителем. Отчет за 2014 год  предоставлен с задолженностью 77,2 т.руб..Направлено постановление 03.03.2015г. 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 в общем и индивидуальном порядке. Письмо на имя С.Ю.Меличникова Зам. руководителя комитета обеспечения безопасности жизнедеятельности населения - заместитель секретаря Совета безопасности 11.03. 2015 г. получили ответ 17.04.2015 г. Письмо от Ю.В. Хлудеева - директор ассоциации ЧОО Белгородской обл.</t>
  </si>
  <si>
    <t>3123080869</t>
  </si>
  <si>
    <t>312300481991</t>
  </si>
  <si>
    <t>3129003941</t>
  </si>
  <si>
    <t>3123128790</t>
  </si>
  <si>
    <t>3123339328</t>
  </si>
  <si>
    <t>3123362221</t>
  </si>
  <si>
    <t>3123316401</t>
  </si>
  <si>
    <t>3123191431</t>
  </si>
  <si>
    <t>3123332361</t>
  </si>
  <si>
    <t>3123104870</t>
  </si>
  <si>
    <t>3102002010</t>
  </si>
  <si>
    <t>3123170128</t>
  </si>
  <si>
    <t/>
  </si>
  <si>
    <t>ЗАО "БСК-СТАРЫЙ ОСКОЛ"</t>
  </si>
  <si>
    <t>Задолженность образовалась со 2 квартала 2015 года. Требование направлено 30.07.2015г.Инкассовые выставлены на расчетный счет. Организация имеет один расчетный счет.</t>
  </si>
  <si>
    <t>06.06.2011, февраль 2015</t>
  </si>
  <si>
    <t>ООО "ОСКОЛ-ПЛАСТ" 041002022729</t>
  </si>
  <si>
    <t>Дорофеев Алексей Семенович</t>
  </si>
  <si>
    <t>Задолженность образовалась со 2 квартала 2015 года. Требование направлено 25.08.2015г.Инкассовые выставлены на расчетный счет. Организация имеет один расчетный счет. Суммы списываются периодически.</t>
  </si>
  <si>
    <t>ООО "ДРЕВ-МАССИВ", 041002031692</t>
  </si>
  <si>
    <t>Ракитянское РАЙПО</t>
  </si>
  <si>
    <t>ООО АВТОСПЕЦТЕХНИКА</t>
  </si>
  <si>
    <t>ООО АВТОАЛЬЯНС</t>
  </si>
  <si>
    <t>ООО "ДОМСТРОЙ-97"</t>
  </si>
  <si>
    <t>ЗАО ФИРМА "АВТОКОН"</t>
  </si>
  <si>
    <t>Задолженность образовалась в первом полугодии 2015 г. Организация имеет расч. счёт в Ярославском Промсвязьбанке, по данным выписки из банка движения денежных средств на счёте не производится. Написаны письма руководителю, учредителям. Направлена информация в Прокуратуру, ОЭБиПК УМВД России. Прокуратурой в адрес ИФНС направлена информация для проведения проверки. Также направлена информация  в Управление муниципального заказа, Департамент экономического развития. ССП направлено 03.09.2015 г.</t>
  </si>
  <si>
    <t xml:space="preserve">Задолженность обраховалась по итогам первого полегодия 2015 г. Организация имеет расчётные счета в Россельхозбанке (по данным выписки данным счётом не пользуются) и ВТБ 24. Написаны письма руководителю, учредителю, советнику главы администрации Богачёву С.В. Написано обращение о погашении дебиторской задолженности руководителю ООО "Металл-групп" Агееву А.В. ССП напрвлено 07.08.2015, начато исполнительное производство 22.08.2015. Направлена информация в Прокуратуру, Управлению муниципального заказа, Департамент экономического развития. </t>
  </si>
  <si>
    <t>Задолженнось образовалась в 2014 г. Направлена информация об имеющейся задолженности  в Прокуратуру, ОЭБиПК УМВД России. По факту проверки УМВД России в отношении должностных лиц ООО "Юнитэк" по факту мошенничесикх действий в возбуждении уголовного дела отказано, за отсутствием состава преступления, предусмотреннго ч. 3 ст. 159 УК РФ. Имеются гражданско-правовые отношения, возникшие в процессе исполнения договорных обязательств. Напрвлена информация в ИФНС на предмет законности осуществления предпринимательской деятельности Мальцевым Е.Ю.Постановление о взыскании страховых взносов , пеней и штрафов организации за период полугодие 2015 г. направлено в ССП 03.09.2015 г. Еженедельно напрвляется информация в Управление муниципального заказа, Департамент экономического развития.  Руководитель неоднократно вызывался на совещания к зам. главы администрации Медведевой О.И., но не являлся.</t>
  </si>
  <si>
    <t xml:space="preserve">Задолженность образовалась в 2014 г. По данным отчёта за полугодие 2015 г. в организации работает 1 человек. Направлена информация в Прокуратуру, ОЭБиПК УМВД России. Прокуратурой направлена информация в ИФНС на предмет выявления признаков банкротства, на что последовал ответ об отсутствии признаков банкротства, т.к. задолженость по налогам не превышает 300 тыс. Еженедельно напрвляется информация в Управление муниципального заказа, Департамент экономического развития.  </t>
  </si>
  <si>
    <t>Кутоманова Ольга Николаевна</t>
  </si>
  <si>
    <t xml:space="preserve">Задолженность образовалась со 2 квартала 2014 года по взносам на ОМС. На ОПС - за 2 кв.2015г. Организация имеет 6 расчетных счетов в банках. Задолженность за 2 кв.2014 г., 3 кв.2014 г., 4 кв.2014г.: инкассовые поручения направлены на все счета в банки, постановления о взыскании задолженности за счет имущества - на исполнении в ССП. 16.09.2014 г.  19.05.2015г. осуществлены совместные рейды со службой судебных приставов, наложен арест на движение по кассе (70%). Согласно запрошенной информации в Белгородсоцбанк - движения по счету нет;  в Банк Национальный стандрт - движение есть; в Осколбанк - движение есть, суммы задолженности списываются с расч. счетов периодически. 03.09.2015 г. - выездное совещание на территорию предприятия-должника ЗАО "Витязь" в рамках работы межведомственной комиссии по предотвращению фактов преднамеренного и фиктивного банкротства с представителями администрации, УФССП, УПФР, МИ ФНС. Ежемесячно направляется информация о задолженности в Прокуратуру. </t>
  </si>
  <si>
    <t>Задолженность образовалась в 2014 г. По данным отчёта за полугодие 2015 г. в организации работает 30 человек. Направлена информация в Прокуратуру, ОЭБиПК УМВД России. Прокуратурой направлена информация в ИФНС на предмет выявления признаков банкротства, на что последовал ответ об отсутствии признаков банкротства, т.к. задолженость по налогам не превышает 300 тыс. Еженедельно напрвляется информация в Управление муниципального заказа, Департамент экономического развития. Так же направлены запросы в банк о наличии средств на счете (ПАО БАНК ФК ОТКРЫТИЕ). По информации налоговой службы вх. № 10-44/13245 от 28.08.2015 г. бало направлено письмо о привлечении руководителя к административной ответственности за неподачу заявления о банкротстве в суд 27.07.2015 г.ИФНС РФ 26.08.2015 г. направлен пакет док-в для возбуждения процедуры банкротства.</t>
  </si>
  <si>
    <t xml:space="preserve">Задолженность образовалась в 2015 г. По данным отчёта за полугодие 2015 г. в организации работает 24 человека. Еженедельно напрвляется информация в Управление муниципального заказа, Департамент экономического развития, Прокуратуру.  Так же направлены запросы в банк о наличии средств на счете (ОСБ БАНК). </t>
  </si>
  <si>
    <t xml:space="preserve">Задолженность образовалась в 2014 г. За полугодие 2015 г. организация сдала отчет с нулевыми начислениями. Еженедельно напрвляется информация в Управление муниципального заказа, Департамент экономического развития, Прокуратуру.  Так же направлены запросы в банк о наличии средств на счете (ПРОБИЗНЕСБАНК, УРАЛСИБ БАНК). В организации еженедкльно идет списание денежных средст, через ССП. </t>
  </si>
  <si>
    <t>Гасинец Иван Николаевич</t>
  </si>
  <si>
    <t>Кпкг "Кс Рассвет"</t>
  </si>
  <si>
    <t>ЗАО Белтермоизоляция</t>
  </si>
  <si>
    <t>ОАО Белгород Лада</t>
  </si>
  <si>
    <t>ОАО "Бвс-2"</t>
  </si>
  <si>
    <t>ООО Бмп Южтехмонтаж</t>
  </si>
  <si>
    <t>ООО Юнитэк</t>
  </si>
  <si>
    <t>ООО Чоп Грант Вымпел Белгород</t>
  </si>
  <si>
    <t>ООО "Домстрой"</t>
  </si>
  <si>
    <t>ООО "Белакспроект"</t>
  </si>
  <si>
    <t>ООО"Мастерстроймонтаж"</t>
  </si>
  <si>
    <t>ООО Сила Инжиниринг</t>
  </si>
  <si>
    <t>ООО "Сервис Жкх"</t>
  </si>
  <si>
    <t>ООО "Стройбел"</t>
  </si>
  <si>
    <t>ООО  "Нерудтрейд"</t>
  </si>
  <si>
    <t>ООО "Промбетон"</t>
  </si>
  <si>
    <t>ООО "Восток"</t>
  </si>
  <si>
    <t>ООО "Садко"</t>
  </si>
  <si>
    <t>Рыбка Дмитрий Викторович</t>
  </si>
  <si>
    <t>Сиденко Артем Сергеевич</t>
  </si>
  <si>
    <t>Приходько Валерий Васильевич</t>
  </si>
  <si>
    <t>Мальцев Евгений Юрьевич</t>
  </si>
  <si>
    <t>Горовой Сергей Николаевич</t>
  </si>
  <si>
    <t>Захарченко Виктор Яковлевич</t>
  </si>
  <si>
    <t>Карцев Владимир Александрович</t>
  </si>
  <si>
    <t>Зотов Артем Юрьевич</t>
  </si>
  <si>
    <t>Кошляков Иван Дмитриевич</t>
  </si>
  <si>
    <t>Сороколетов  Александр Анатольевич</t>
  </si>
  <si>
    <t>Трушляков Константин Михайлович</t>
  </si>
  <si>
    <t>Ольховский Вадим Николаевич</t>
  </si>
  <si>
    <t>Сайкин Виктор Николаевич</t>
  </si>
  <si>
    <t>Фейгельман Владимир Хацкелевич</t>
  </si>
  <si>
    <t>Алексеева Светлана Викторовна</t>
  </si>
  <si>
    <t xml:space="preserve"> Информация о задолженности по страховым взносам на ОПС и ОМС по состоянию на 22.09.2015 г. (212-ФЗ)</t>
  </si>
  <si>
    <t>ЗАО "БЭТЗ"</t>
  </si>
  <si>
    <t>01,06,2015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</si>
</sst>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000"/>
    <numFmt numFmtId="183" formatCode="0.000"/>
    <numFmt numFmtId="184" formatCode="0.0;[Red]0.0"/>
    <numFmt numFmtId="185" formatCode="[$-FC19]d\ mmmm\ yyyy\ &quot;г.&quot;"/>
    <numFmt numFmtId="186" formatCode="0.00;[Red]0.00"/>
    <numFmt numFmtId="187" formatCode="dd/mm/yy;@"/>
    <numFmt numFmtId="188" formatCode="#,##0.00;[Red]#,##0.00"/>
    <numFmt numFmtId="189" formatCode="d/m/yy;@"/>
    <numFmt numFmtId="190" formatCode="#,##0.0;[Red]#,##0.0"/>
    <numFmt numFmtId="191" formatCode="dd/mm/yy"/>
    <numFmt numFmtId="192" formatCode="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sz val="14"/>
      <color indexed="8"/>
      <name val="Times New Roman"/>
      <family val="1"/>
    </font>
    <font>
      <sz val="10"/>
      <color indexed="5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56" applyFont="1" applyAlignment="1">
      <alignment vertical="center"/>
      <protection/>
    </xf>
    <xf numFmtId="0" fontId="5" fillId="0" borderId="0" xfId="56" applyFont="1" applyAlignment="1">
      <alignment horizontal="left" wrapText="1"/>
      <protection/>
    </xf>
    <xf numFmtId="1" fontId="6" fillId="0" borderId="0" xfId="56" applyNumberFormat="1" applyFont="1" applyAlignment="1">
      <alignment horizontal="center"/>
      <protection/>
    </xf>
    <xf numFmtId="0" fontId="6" fillId="0" borderId="0" xfId="56" applyFont="1" applyAlignment="1">
      <alignment horizontal="center" wrapText="1"/>
      <protection/>
    </xf>
    <xf numFmtId="0" fontId="2" fillId="0" borderId="0" xfId="56" applyFont="1" applyAlignment="1">
      <alignment horizontal="center"/>
      <protection/>
    </xf>
    <xf numFmtId="180" fontId="2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right"/>
      <protection/>
    </xf>
    <xf numFmtId="0" fontId="2" fillId="0" borderId="0" xfId="56" applyFont="1" applyFill="1" applyAlignment="1">
      <alignment horizontal="right"/>
      <protection/>
    </xf>
    <xf numFmtId="3" fontId="7" fillId="0" borderId="10" xfId="56" applyNumberFormat="1" applyFont="1" applyBorder="1" applyAlignment="1">
      <alignment horizontal="center" vertical="center" wrapText="1"/>
      <protection/>
    </xf>
    <xf numFmtId="3" fontId="7" fillId="0" borderId="10" xfId="56" applyNumberFormat="1" applyFont="1" applyBorder="1" applyAlignment="1">
      <alignment horizontal="center" wrapText="1"/>
      <protection/>
    </xf>
    <xf numFmtId="1" fontId="8" fillId="0" borderId="10" xfId="56" applyNumberFormat="1" applyFont="1" applyBorder="1" applyAlignment="1">
      <alignment horizontal="center" vertical="center" wrapText="1"/>
      <protection/>
    </xf>
    <xf numFmtId="3" fontId="8" fillId="0" borderId="10" xfId="56" applyNumberFormat="1" applyFont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left" wrapText="1"/>
      <protection/>
    </xf>
    <xf numFmtId="1" fontId="5" fillId="33" borderId="10" xfId="56" applyNumberFormat="1" applyFont="1" applyFill="1" applyBorder="1" applyAlignment="1">
      <alignment horizontal="center"/>
      <protection/>
    </xf>
    <xf numFmtId="0" fontId="5" fillId="33" borderId="10" xfId="56" applyFont="1" applyFill="1" applyBorder="1" applyAlignment="1">
      <alignment horizontal="center" wrapText="1"/>
      <protection/>
    </xf>
    <xf numFmtId="0" fontId="5" fillId="33" borderId="10" xfId="56" applyFont="1" applyFill="1" applyBorder="1" applyAlignment="1">
      <alignment horizontal="center"/>
      <protection/>
    </xf>
    <xf numFmtId="180" fontId="5" fillId="33" borderId="10" xfId="56" applyNumberFormat="1" applyFont="1" applyFill="1" applyBorder="1" applyAlignment="1">
      <alignment horizontal="center"/>
      <protection/>
    </xf>
    <xf numFmtId="0" fontId="5" fillId="33" borderId="10" xfId="56" applyFont="1" applyFill="1" applyBorder="1" applyAlignment="1">
      <alignment horizontal="right"/>
      <protection/>
    </xf>
    <xf numFmtId="14" fontId="5" fillId="33" borderId="10" xfId="56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0" fontId="9" fillId="33" borderId="10" xfId="56" applyFont="1" applyFill="1" applyBorder="1" applyAlignment="1">
      <alignment horizontal="left" vertical="center" wrapText="1"/>
      <protection/>
    </xf>
    <xf numFmtId="1" fontId="9" fillId="33" borderId="10" xfId="56" applyNumberFormat="1" applyFont="1" applyFill="1" applyBorder="1" applyAlignment="1">
      <alignment horizontal="center" vertical="center"/>
      <protection/>
    </xf>
    <xf numFmtId="0" fontId="9" fillId="33" borderId="10" xfId="56" applyFont="1" applyFill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horizontal="center" vertical="center"/>
      <protection/>
    </xf>
    <xf numFmtId="0" fontId="9" fillId="33" borderId="11" xfId="56" applyFont="1" applyFill="1" applyBorder="1" applyAlignment="1">
      <alignment horizontal="left" vertical="center"/>
      <protection/>
    </xf>
    <xf numFmtId="0" fontId="9" fillId="34" borderId="10" xfId="56" applyFont="1" applyFill="1" applyBorder="1" applyAlignment="1">
      <alignment horizontal="left" vertical="center"/>
      <protection/>
    </xf>
    <xf numFmtId="180" fontId="9" fillId="0" borderId="10" xfId="0" applyNumberFormat="1" applyFont="1" applyBorder="1" applyAlignment="1" quotePrefix="1">
      <alignment/>
    </xf>
    <xf numFmtId="181" fontId="9" fillId="34" borderId="10" xfId="56" applyNumberFormat="1" applyFont="1" applyFill="1" applyBorder="1" applyAlignment="1">
      <alignment/>
      <protection/>
    </xf>
    <xf numFmtId="180" fontId="9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wrapText="1"/>
    </xf>
    <xf numFmtId="181" fontId="9" fillId="0" borderId="10" xfId="56" applyNumberFormat="1" applyFont="1" applyFill="1" applyBorder="1" applyAlignment="1">
      <alignment/>
      <protection/>
    </xf>
    <xf numFmtId="181" fontId="11" fillId="34" borderId="10" xfId="0" applyNumberFormat="1" applyFont="1" applyFill="1" applyBorder="1" applyAlignment="1">
      <alignment wrapText="1"/>
    </xf>
    <xf numFmtId="0" fontId="5" fillId="35" borderId="10" xfId="56" applyFont="1" applyFill="1" applyBorder="1" applyAlignment="1">
      <alignment horizontal="left" wrapText="1"/>
      <protection/>
    </xf>
    <xf numFmtId="0" fontId="0" fillId="35" borderId="10" xfId="0" applyFill="1" applyBorder="1" applyAlignment="1">
      <alignment/>
    </xf>
    <xf numFmtId="180" fontId="0" fillId="0" borderId="10" xfId="0" applyNumberFormat="1" applyBorder="1" applyAlignment="1">
      <alignment/>
    </xf>
    <xf numFmtId="0" fontId="13" fillId="0" borderId="10" xfId="0" applyFont="1" applyBorder="1" applyAlignment="1">
      <alignment/>
    </xf>
    <xf numFmtId="180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 horizontal="left" wrapText="1"/>
    </xf>
    <xf numFmtId="1" fontId="2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33" borderId="10" xfId="56" applyFont="1" applyFill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35" borderId="10" xfId="0" applyFill="1" applyBorder="1" applyAlignment="1">
      <alignment horizontal="left"/>
    </xf>
    <xf numFmtId="180" fontId="5" fillId="0" borderId="10" xfId="0" applyNumberFormat="1" applyFont="1" applyFill="1" applyBorder="1" applyAlignment="1">
      <alignment/>
    </xf>
    <xf numFmtId="180" fontId="2" fillId="36" borderId="12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180" fontId="5" fillId="0" borderId="13" xfId="0" applyNumberFormat="1" applyFont="1" applyFill="1" applyBorder="1" applyAlignment="1">
      <alignment/>
    </xf>
    <xf numFmtId="180" fontId="5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wrapText="1"/>
    </xf>
    <xf numFmtId="180" fontId="2" fillId="0" borderId="10" xfId="0" applyNumberFormat="1" applyFont="1" applyBorder="1" applyAlignment="1" quotePrefix="1">
      <alignment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6" fillId="0" borderId="0" xfId="56" applyFont="1">
      <alignment/>
      <protection/>
    </xf>
    <xf numFmtId="0" fontId="0" fillId="0" borderId="10" xfId="0" applyFill="1" applyBorder="1" applyAlignment="1">
      <alignment/>
    </xf>
    <xf numFmtId="0" fontId="2" fillId="0" borderId="10" xfId="0" applyNumberFormat="1" applyFont="1" applyBorder="1" applyAlignment="1">
      <alignment horizontal="left" wrapText="1"/>
    </xf>
    <xf numFmtId="0" fontId="0" fillId="35" borderId="11" xfId="0" applyFill="1" applyBorder="1" applyAlignment="1">
      <alignment/>
    </xf>
    <xf numFmtId="0" fontId="2" fillId="0" borderId="13" xfId="0" applyNumberFormat="1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center" vertical="top" wrapText="1"/>
    </xf>
    <xf numFmtId="180" fontId="2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180" fontId="17" fillId="0" borderId="10" xfId="0" applyNumberFormat="1" applyFont="1" applyBorder="1" applyAlignment="1" quotePrefix="1">
      <alignment/>
    </xf>
    <xf numFmtId="0" fontId="17" fillId="34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/>
    </xf>
    <xf numFmtId="14" fontId="9" fillId="33" borderId="11" xfId="56" applyNumberFormat="1" applyFont="1" applyFill="1" applyBorder="1" applyAlignment="1">
      <alignment horizontal="left" vertical="center"/>
      <protection/>
    </xf>
    <xf numFmtId="14" fontId="0" fillId="35" borderId="11" xfId="0" applyNumberFormat="1" applyFill="1" applyBorder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right"/>
    </xf>
    <xf numFmtId="1" fontId="2" fillId="0" borderId="12" xfId="0" applyNumberFormat="1" applyFont="1" applyBorder="1" applyAlignment="1">
      <alignment horizontal="left" wrapText="1"/>
    </xf>
    <xf numFmtId="0" fontId="17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/>
    </xf>
    <xf numFmtId="14" fontId="9" fillId="33" borderId="11" xfId="5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7" fillId="34" borderId="1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180" fontId="20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180" fontId="20" fillId="0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33" borderId="10" xfId="56" applyFont="1" applyFill="1" applyBorder="1" applyAlignment="1">
      <alignment horizontal="right" vertical="center"/>
      <protection/>
    </xf>
    <xf numFmtId="180" fontId="9" fillId="33" borderId="10" xfId="56" applyNumberFormat="1" applyFont="1" applyFill="1" applyBorder="1" applyAlignment="1">
      <alignment horizontal="right" vertical="center"/>
      <protection/>
    </xf>
    <xf numFmtId="180" fontId="20" fillId="0" borderId="10" xfId="0" applyNumberFormat="1" applyFont="1" applyBorder="1" applyAlignment="1">
      <alignment horizontal="right"/>
    </xf>
    <xf numFmtId="180" fontId="5" fillId="33" borderId="10" xfId="0" applyNumberFormat="1" applyFont="1" applyFill="1" applyBorder="1" applyAlignment="1" quotePrefix="1">
      <alignment horizontal="right"/>
    </xf>
    <xf numFmtId="181" fontId="12" fillId="33" borderId="10" xfId="0" applyNumberFormat="1" applyFont="1" applyFill="1" applyBorder="1" applyAlignment="1">
      <alignment horizontal="right" wrapText="1"/>
    </xf>
    <xf numFmtId="180" fontId="5" fillId="33" borderId="10" xfId="0" applyNumberFormat="1" applyFont="1" applyFill="1" applyBorder="1" applyAlignment="1">
      <alignment horizontal="right"/>
    </xf>
    <xf numFmtId="181" fontId="5" fillId="33" borderId="10" xfId="0" applyNumberFormat="1" applyFont="1" applyFill="1" applyBorder="1" applyAlignment="1">
      <alignment horizontal="right" wrapText="1"/>
    </xf>
    <xf numFmtId="0" fontId="0" fillId="35" borderId="10" xfId="0" applyFill="1" applyBorder="1" applyAlignment="1">
      <alignment horizontal="right"/>
    </xf>
    <xf numFmtId="0" fontId="22" fillId="0" borderId="10" xfId="0" applyFont="1" applyBorder="1" applyAlignment="1">
      <alignment/>
    </xf>
    <xf numFmtId="0" fontId="20" fillId="34" borderId="10" xfId="56" applyFont="1" applyFill="1" applyBorder="1" applyAlignment="1">
      <alignment horizontal="left" vertical="center"/>
      <protection/>
    </xf>
    <xf numFmtId="0" fontId="22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9" fillId="34" borderId="14" xfId="56" applyFont="1" applyFill="1" applyBorder="1" applyAlignment="1">
      <alignment horizontal="left" vertical="center"/>
      <protection/>
    </xf>
    <xf numFmtId="0" fontId="11" fillId="34" borderId="14" xfId="64" applyFont="1" applyFill="1" applyBorder="1" applyAlignment="1">
      <alignment horizontal="left" wrapText="1"/>
      <protection/>
    </xf>
    <xf numFmtId="1" fontId="9" fillId="34" borderId="14" xfId="64" applyNumberFormat="1" applyFont="1" applyFill="1" applyBorder="1" applyAlignment="1" quotePrefix="1">
      <alignment horizontal="center" vertical="top" wrapText="1"/>
      <protection/>
    </xf>
    <xf numFmtId="1" fontId="9" fillId="34" borderId="14" xfId="64" applyNumberFormat="1" applyFont="1" applyFill="1" applyBorder="1" applyAlignment="1">
      <alignment horizontal="center" vertical="top" wrapText="1"/>
      <protection/>
    </xf>
    <xf numFmtId="0" fontId="9" fillId="34" borderId="14" xfId="64" applyFont="1" applyFill="1" applyBorder="1" applyAlignment="1">
      <alignment horizontal="center"/>
      <protection/>
    </xf>
    <xf numFmtId="180" fontId="9" fillId="0" borderId="14" xfId="0" applyNumberFormat="1" applyFont="1" applyBorder="1" applyAlignment="1" quotePrefix="1">
      <alignment horizontal="right"/>
    </xf>
    <xf numFmtId="181" fontId="9" fillId="34" borderId="14" xfId="56" applyNumberFormat="1" applyFont="1" applyFill="1" applyBorder="1" applyAlignment="1">
      <alignment horizontal="right"/>
      <protection/>
    </xf>
    <xf numFmtId="180" fontId="9" fillId="0" borderId="14" xfId="0" applyNumberFormat="1" applyFont="1" applyBorder="1" applyAlignment="1">
      <alignment horizontal="right"/>
    </xf>
    <xf numFmtId="181" fontId="9" fillId="34" borderId="14" xfId="0" applyNumberFormat="1" applyFont="1" applyFill="1" applyBorder="1" applyAlignment="1">
      <alignment horizontal="right" wrapText="1"/>
    </xf>
    <xf numFmtId="181" fontId="9" fillId="0" borderId="14" xfId="56" applyNumberFormat="1" applyFont="1" applyFill="1" applyBorder="1" applyAlignment="1">
      <alignment horizontal="right"/>
      <protection/>
    </xf>
    <xf numFmtId="0" fontId="9" fillId="34" borderId="15" xfId="64" applyNumberFormat="1" applyFont="1" applyFill="1" applyBorder="1" applyAlignment="1">
      <alignment horizontal="left" vertical="justify" wrapText="1"/>
      <protection/>
    </xf>
    <xf numFmtId="0" fontId="0" fillId="0" borderId="14" xfId="0" applyBorder="1" applyAlignment="1">
      <alignment/>
    </xf>
    <xf numFmtId="0" fontId="22" fillId="0" borderId="10" xfId="0" applyFont="1" applyFill="1" applyBorder="1" applyAlignment="1">
      <alignment/>
    </xf>
    <xf numFmtId="1" fontId="17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10" xfId="0" applyFont="1" applyFill="1" applyBorder="1" applyAlignment="1">
      <alignment wrapText="1"/>
    </xf>
    <xf numFmtId="0" fontId="17" fillId="0" borderId="16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5" fillId="0" borderId="0" xfId="56" applyFont="1" applyAlignment="1">
      <alignment horizontal="center" vertical="center"/>
      <protection/>
    </xf>
    <xf numFmtId="14" fontId="5" fillId="33" borderId="10" xfId="56" applyNumberFormat="1" applyFont="1" applyFill="1" applyBorder="1" applyAlignment="1">
      <alignment horizontal="center" vertical="center"/>
      <protection/>
    </xf>
    <xf numFmtId="14" fontId="0" fillId="0" borderId="11" xfId="0" applyNumberForma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22" fillId="0" borderId="11" xfId="0" applyNumberFormat="1" applyFont="1" applyBorder="1" applyAlignment="1">
      <alignment horizontal="center" vertical="center"/>
    </xf>
    <xf numFmtId="14" fontId="0" fillId="35" borderId="11" xfId="0" applyNumberForma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56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4" fontId="0" fillId="0" borderId="11" xfId="0" applyNumberForma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24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180" fontId="5" fillId="34" borderId="10" xfId="0" applyNumberFormat="1" applyFont="1" applyFill="1" applyBorder="1" applyAlignment="1">
      <alignment horizontal="right"/>
    </xf>
    <xf numFmtId="180" fontId="20" fillId="0" borderId="18" xfId="0" applyNumberFormat="1" applyFont="1" applyBorder="1" applyAlignment="1" quotePrefix="1">
      <alignment horizontal="right"/>
    </xf>
    <xf numFmtId="181" fontId="20" fillId="34" borderId="18" xfId="56" applyNumberFormat="1" applyFont="1" applyFill="1" applyBorder="1" applyAlignment="1">
      <alignment horizontal="right"/>
      <protection/>
    </xf>
    <xf numFmtId="180" fontId="20" fillId="0" borderId="18" xfId="0" applyNumberFormat="1" applyFont="1" applyBorder="1" applyAlignment="1">
      <alignment horizontal="right"/>
    </xf>
    <xf numFmtId="180" fontId="20" fillId="0" borderId="18" xfId="0" applyNumberFormat="1" applyFont="1" applyFill="1" applyBorder="1" applyAlignment="1">
      <alignment/>
    </xf>
    <xf numFmtId="181" fontId="20" fillId="0" borderId="18" xfId="56" applyNumberFormat="1" applyFont="1" applyFill="1" applyBorder="1" applyAlignment="1">
      <alignment horizontal="right"/>
      <protection/>
    </xf>
    <xf numFmtId="181" fontId="20" fillId="0" borderId="19" xfId="0" applyNumberFormat="1" applyFont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80" fontId="5" fillId="0" borderId="10" xfId="0" applyNumberFormat="1" applyFont="1" applyBorder="1" applyAlignment="1" quotePrefix="1">
      <alignment/>
    </xf>
    <xf numFmtId="180" fontId="5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180" fontId="2" fillId="34" borderId="10" xfId="0" applyNumberFormat="1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181" fontId="5" fillId="34" borderId="10" xfId="0" applyNumberFormat="1" applyFont="1" applyFill="1" applyBorder="1" applyAlignment="1">
      <alignment wrapText="1"/>
    </xf>
    <xf numFmtId="181" fontId="5" fillId="34" borderId="10" xfId="56" applyNumberFormat="1" applyFont="1" applyFill="1" applyBorder="1" applyAlignment="1">
      <alignment/>
      <protection/>
    </xf>
    <xf numFmtId="0" fontId="5" fillId="37" borderId="10" xfId="0" applyFont="1" applyFill="1" applyBorder="1" applyAlignment="1">
      <alignment horizontal="left" vertical="center" wrapText="1"/>
    </xf>
    <xf numFmtId="180" fontId="5" fillId="37" borderId="10" xfId="0" applyNumberFormat="1" applyFont="1" applyFill="1" applyBorder="1" applyAlignment="1" quotePrefix="1">
      <alignment/>
    </xf>
    <xf numFmtId="180" fontId="5" fillId="37" borderId="10" xfId="0" applyNumberFormat="1" applyFont="1" applyFill="1" applyBorder="1" applyAlignment="1" quotePrefix="1">
      <alignment horizontal="right"/>
    </xf>
    <xf numFmtId="1" fontId="5" fillId="37" borderId="10" xfId="0" applyNumberFormat="1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wrapText="1"/>
    </xf>
    <xf numFmtId="0" fontId="5" fillId="37" borderId="10" xfId="0" applyNumberFormat="1" applyFont="1" applyFill="1" applyBorder="1" applyAlignment="1">
      <alignment horizontal="left" wrapText="1"/>
    </xf>
    <xf numFmtId="1" fontId="5" fillId="37" borderId="10" xfId="0" applyNumberFormat="1" applyFont="1" applyFill="1" applyBorder="1" applyAlignment="1" quotePrefix="1">
      <alignment horizontal="center" wrapText="1"/>
    </xf>
    <xf numFmtId="184" fontId="9" fillId="0" borderId="10" xfId="0" applyNumberFormat="1" applyFont="1" applyFill="1" applyBorder="1" applyAlignment="1" quotePrefix="1">
      <alignment/>
    </xf>
    <xf numFmtId="184" fontId="20" fillId="0" borderId="10" xfId="0" applyNumberFormat="1" applyFont="1" applyFill="1" applyBorder="1" applyAlignment="1">
      <alignment/>
    </xf>
    <xf numFmtId="1" fontId="5" fillId="37" borderId="10" xfId="0" applyNumberFormat="1" applyFont="1" applyFill="1" applyBorder="1" applyAlignment="1">
      <alignment horizontal="center"/>
    </xf>
    <xf numFmtId="0" fontId="5" fillId="37" borderId="10" xfId="0" applyNumberFormat="1" applyFont="1" applyFill="1" applyBorder="1" applyAlignment="1" quotePrefix="1">
      <alignment horizontal="center" vertical="center" wrapText="1"/>
    </xf>
    <xf numFmtId="0" fontId="9" fillId="33" borderId="10" xfId="56" applyFont="1" applyFill="1" applyBorder="1" applyAlignment="1">
      <alignment horizontal="left" vertical="center"/>
      <protection/>
    </xf>
    <xf numFmtId="1" fontId="2" fillId="34" borderId="10" xfId="0" applyNumberFormat="1" applyFont="1" applyFill="1" applyBorder="1" applyAlignment="1">
      <alignment horizontal="center"/>
    </xf>
    <xf numFmtId="0" fontId="2" fillId="0" borderId="18" xfId="0" applyFont="1" applyBorder="1" applyAlignment="1">
      <alignment vertical="justify"/>
    </xf>
    <xf numFmtId="0" fontId="14" fillId="0" borderId="0" xfId="0" applyFont="1" applyAlignment="1">
      <alignment/>
    </xf>
    <xf numFmtId="14" fontId="2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4" fontId="2" fillId="0" borderId="14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0" fillId="35" borderId="10" xfId="0" applyFont="1" applyFill="1" applyBorder="1" applyAlignment="1">
      <alignment/>
    </xf>
    <xf numFmtId="0" fontId="5" fillId="0" borderId="10" xfId="59" applyFont="1" applyFill="1" applyBorder="1" applyAlignment="1">
      <alignment horizontal="left" wrapText="1"/>
      <protection/>
    </xf>
    <xf numFmtId="0" fontId="67" fillId="0" borderId="0" xfId="0" applyFont="1" applyFill="1" applyAlignment="1">
      <alignment/>
    </xf>
    <xf numFmtId="180" fontId="5" fillId="0" borderId="10" xfId="0" applyNumberFormat="1" applyFont="1" applyFill="1" applyBorder="1" applyAlignment="1" quotePrefix="1">
      <alignment/>
    </xf>
    <xf numFmtId="0" fontId="68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5" fillId="0" borderId="14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/>
    </xf>
    <xf numFmtId="187" fontId="67" fillId="0" borderId="11" xfId="0" applyNumberFormat="1" applyFont="1" applyFill="1" applyBorder="1" applyAlignment="1">
      <alignment wrapText="1"/>
    </xf>
    <xf numFmtId="1" fontId="6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67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 horizontal="right" vertical="center"/>
    </xf>
    <xf numFmtId="0" fontId="5" fillId="0" borderId="11" xfId="55" applyNumberFormat="1" applyFont="1" applyFill="1" applyBorder="1" applyAlignment="1" quotePrefix="1">
      <alignment horizontal="left" vertical="center" wrapText="1"/>
      <protection/>
    </xf>
    <xf numFmtId="14" fontId="5" fillId="0" borderId="11" xfId="55" applyNumberFormat="1" applyFont="1" applyFill="1" applyBorder="1" applyAlignment="1">
      <alignment horizontal="left" vertical="top" wrapText="1"/>
      <protection/>
    </xf>
    <xf numFmtId="186" fontId="5" fillId="0" borderId="10" xfId="0" applyNumberFormat="1" applyFont="1" applyFill="1" applyBorder="1" applyAlignment="1">
      <alignment horizontal="right"/>
    </xf>
    <xf numFmtId="188" fontId="67" fillId="0" borderId="10" xfId="0" applyNumberFormat="1" applyFont="1" applyFill="1" applyBorder="1" applyAlignment="1">
      <alignment horizontal="right"/>
    </xf>
    <xf numFmtId="188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 vertical="center"/>
    </xf>
    <xf numFmtId="2" fontId="67" fillId="0" borderId="10" xfId="0" applyNumberFormat="1" applyFont="1" applyFill="1" applyBorder="1" applyAlignment="1" quotePrefix="1">
      <alignment horizontal="right" vertical="center" wrapText="1"/>
    </xf>
    <xf numFmtId="4" fontId="67" fillId="0" borderId="10" xfId="0" applyNumberFormat="1" applyFont="1" applyFill="1" applyBorder="1" applyAlignment="1" quotePrefix="1">
      <alignment horizontal="right" vertical="center" wrapText="1"/>
    </xf>
    <xf numFmtId="188" fontId="67" fillId="0" borderId="10" xfId="0" applyNumberFormat="1" applyFont="1" applyFill="1" applyBorder="1" applyAlignment="1">
      <alignment horizontal="right" wrapText="1"/>
    </xf>
    <xf numFmtId="2" fontId="67" fillId="0" borderId="10" xfId="0" applyNumberFormat="1" applyFont="1" applyFill="1" applyBorder="1" applyAlignment="1">
      <alignment horizontal="right" vertical="center" wrapText="1"/>
    </xf>
    <xf numFmtId="188" fontId="67" fillId="0" borderId="10" xfId="0" applyNumberFormat="1" applyFont="1" applyFill="1" applyBorder="1" applyAlignment="1">
      <alignment horizontal="right" vertical="center" wrapText="1"/>
    </xf>
    <xf numFmtId="0" fontId="25" fillId="0" borderId="10" xfId="0" applyNumberFormat="1" applyFont="1" applyFill="1" applyBorder="1" applyAlignment="1">
      <alignment horizontal="left" vertical="justify" wrapText="1"/>
    </xf>
    <xf numFmtId="0" fontId="18" fillId="0" borderId="0" xfId="0" applyFont="1" applyFill="1" applyAlignment="1">
      <alignment vertical="justify"/>
    </xf>
    <xf numFmtId="180" fontId="5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 quotePrefix="1">
      <alignment horizontal="center"/>
    </xf>
    <xf numFmtId="0" fontId="18" fillId="0" borderId="11" xfId="0" applyNumberFormat="1" applyFont="1" applyFill="1" applyBorder="1" applyAlignment="1" quotePrefix="1">
      <alignment horizontal="center" vertical="center" wrapText="1"/>
    </xf>
    <xf numFmtId="1" fontId="5" fillId="0" borderId="10" xfId="0" applyNumberFormat="1" applyFont="1" applyFill="1" applyBorder="1" applyAlignment="1" quotePrefix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 quotePrefix="1">
      <alignment/>
    </xf>
    <xf numFmtId="0" fontId="14" fillId="0" borderId="10" xfId="0" applyFont="1" applyFill="1" applyBorder="1" applyAlignment="1">
      <alignment wrapText="1"/>
    </xf>
    <xf numFmtId="0" fontId="14" fillId="0" borderId="16" xfId="0" applyFont="1" applyFill="1" applyBorder="1" applyAlignment="1">
      <alignment/>
    </xf>
    <xf numFmtId="1" fontId="14" fillId="0" borderId="13" xfId="0" applyNumberFormat="1" applyFont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1" fontId="14" fillId="0" borderId="10" xfId="0" applyNumberFormat="1" applyFont="1" applyBorder="1" applyAlignment="1">
      <alignment horizontal="center" vertical="top" wrapText="1"/>
    </xf>
    <xf numFmtId="4" fontId="14" fillId="0" borderId="11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14" fontId="69" fillId="0" borderId="10" xfId="0" applyNumberFormat="1" applyFont="1" applyFill="1" applyBorder="1" applyAlignment="1">
      <alignment/>
    </xf>
    <xf numFmtId="17" fontId="14" fillId="0" borderId="16" xfId="0" applyNumberFormat="1" applyFont="1" applyFill="1" applyBorder="1" applyAlignment="1">
      <alignment/>
    </xf>
    <xf numFmtId="14" fontId="14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 quotePrefix="1">
      <alignment/>
    </xf>
    <xf numFmtId="4" fontId="9" fillId="34" borderId="10" xfId="56" applyNumberFormat="1" applyFont="1" applyFill="1" applyBorder="1" applyAlignment="1">
      <alignment/>
      <protection/>
    </xf>
    <xf numFmtId="4" fontId="17" fillId="0" borderId="10" xfId="0" applyNumberFormat="1" applyFont="1" applyBorder="1" applyAlignment="1" quotePrefix="1">
      <alignment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7" fillId="0" borderId="10" xfId="56" applyNumberFormat="1" applyFont="1" applyBorder="1" applyAlignment="1">
      <alignment horizontal="center" vertical="center" wrapText="1"/>
      <protection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0" fontId="4" fillId="0" borderId="0" xfId="56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left" vertical="top" wrapText="1"/>
    </xf>
    <xf numFmtId="2" fontId="5" fillId="0" borderId="24" xfId="0" applyNumberFormat="1" applyFont="1" applyFill="1" applyBorder="1" applyAlignment="1" quotePrefix="1">
      <alignment horizontal="left" vertical="top" wrapText="1"/>
    </xf>
    <xf numFmtId="2" fontId="5" fillId="0" borderId="16" xfId="0" applyNumberFormat="1" applyFont="1" applyFill="1" applyBorder="1" applyAlignment="1" quotePrefix="1">
      <alignment horizontal="left" vertical="top" wrapText="1"/>
    </xf>
    <xf numFmtId="4" fontId="11" fillId="34" borderId="10" xfId="0" applyNumberFormat="1" applyFont="1" applyFill="1" applyBorder="1" applyAlignment="1">
      <alignment/>
    </xf>
    <xf numFmtId="4" fontId="9" fillId="34" borderId="10" xfId="64" applyNumberFormat="1" applyFont="1" applyFill="1" applyBorder="1" applyAlignment="1">
      <alignment/>
      <protection/>
    </xf>
    <xf numFmtId="4" fontId="9" fillId="0" borderId="10" xfId="0" applyNumberFormat="1" applyFont="1" applyBorder="1" applyAlignment="1">
      <alignment/>
    </xf>
    <xf numFmtId="4" fontId="9" fillId="34" borderId="10" xfId="0" applyNumberFormat="1" applyFont="1" applyFill="1" applyBorder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7" xfId="61"/>
    <cellStyle name="Обычный 8" xfId="62"/>
    <cellStyle name="Обычный 9" xfId="63"/>
    <cellStyle name="Обычный_Лист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view="pageBreakPreview" zoomScale="75" zoomScaleNormal="32" zoomScaleSheetLayoutView="75" zoomScalePageLayoutView="0" workbookViewId="0" topLeftCell="A1">
      <pane ySplit="9" topLeftCell="A88" activePane="bottomLeft" state="frozen"/>
      <selection pane="topLeft" activeCell="A1" sqref="A1"/>
      <selection pane="bottomLeft" activeCell="V98" sqref="V98"/>
    </sheetView>
  </sheetViews>
  <sheetFormatPr defaultColWidth="9.140625" defaultRowHeight="12.75"/>
  <cols>
    <col min="1" max="1" width="5.140625" style="57" customWidth="1"/>
    <col min="2" max="2" width="31.8515625" style="0" customWidth="1"/>
    <col min="3" max="3" width="22.421875" style="3" customWidth="1"/>
    <col min="4" max="4" width="12.421875" style="82" customWidth="1"/>
    <col min="5" max="5" width="9.28125" style="82" bestFit="1" customWidth="1"/>
    <col min="6" max="6" width="13.00390625" style="0" customWidth="1"/>
    <col min="7" max="8" width="11.140625" style="0" customWidth="1"/>
    <col min="9" max="11" width="9.28125" style="0" bestFit="1" customWidth="1"/>
    <col min="12" max="12" width="7.00390625" style="0" customWidth="1"/>
    <col min="13" max="13" width="12.57421875" style="0" customWidth="1"/>
    <col min="14" max="14" width="9.28125" style="0" customWidth="1"/>
    <col min="15" max="15" width="8.00390625" style="0" customWidth="1"/>
    <col min="16" max="17" width="11.28125" style="0" customWidth="1"/>
    <col min="18" max="18" width="10.57421875" style="0" customWidth="1"/>
    <col min="19" max="19" width="9.421875" style="0" bestFit="1" customWidth="1"/>
    <col min="20" max="20" width="6.00390625" style="0" customWidth="1"/>
    <col min="21" max="21" width="9.28125" style="0" customWidth="1"/>
    <col min="22" max="22" width="25.140625" style="45" customWidth="1"/>
    <col min="23" max="23" width="14.8515625" style="139" customWidth="1"/>
    <col min="24" max="24" width="81.421875" style="0" customWidth="1"/>
  </cols>
  <sheetData>
    <row r="1" spans="1:23" ht="12.75">
      <c r="A1" s="1"/>
      <c r="B1" s="2"/>
      <c r="D1" s="4"/>
      <c r="E1" s="5"/>
      <c r="W1" s="127"/>
    </row>
    <row r="2" spans="1:23" ht="22.5">
      <c r="A2" s="273" t="s">
        <v>156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127"/>
    </row>
    <row r="3" spans="1:23" ht="15">
      <c r="A3" s="6"/>
      <c r="B3" s="7"/>
      <c r="C3" s="8"/>
      <c r="D3" s="9"/>
      <c r="E3" s="10"/>
      <c r="F3" s="11"/>
      <c r="G3" s="12"/>
      <c r="H3" s="12"/>
      <c r="I3" s="12"/>
      <c r="J3" s="12"/>
      <c r="K3" s="12"/>
      <c r="L3" s="12"/>
      <c r="M3" s="13"/>
      <c r="N3" s="12"/>
      <c r="O3" s="12"/>
      <c r="P3" s="12"/>
      <c r="Q3" s="12"/>
      <c r="R3" s="13"/>
      <c r="S3" s="13"/>
      <c r="T3" s="12"/>
      <c r="U3" s="12"/>
      <c r="W3" s="128" t="s">
        <v>0</v>
      </c>
    </row>
    <row r="4" spans="1:24" ht="12.75">
      <c r="A4" s="259" t="s">
        <v>1</v>
      </c>
      <c r="B4" s="259" t="s">
        <v>2</v>
      </c>
      <c r="C4" s="274" t="s">
        <v>3</v>
      </c>
      <c r="D4" s="259" t="s">
        <v>4</v>
      </c>
      <c r="E4" s="264" t="s">
        <v>5</v>
      </c>
      <c r="F4" s="256" t="s">
        <v>6</v>
      </c>
      <c r="G4" s="269" t="s">
        <v>45</v>
      </c>
      <c r="H4" s="269"/>
      <c r="I4" s="269"/>
      <c r="J4" s="269"/>
      <c r="K4" s="269"/>
      <c r="L4" s="270"/>
      <c r="M4" s="268" t="s">
        <v>46</v>
      </c>
      <c r="N4" s="269"/>
      <c r="O4" s="270"/>
      <c r="P4" s="256" t="s">
        <v>7</v>
      </c>
      <c r="Q4" s="268" t="s">
        <v>47</v>
      </c>
      <c r="R4" s="269"/>
      <c r="S4" s="269"/>
      <c r="T4" s="270"/>
      <c r="U4" s="256" t="s">
        <v>48</v>
      </c>
      <c r="V4" s="259" t="s">
        <v>8</v>
      </c>
      <c r="W4" s="263" t="s">
        <v>49</v>
      </c>
      <c r="X4" s="259" t="s">
        <v>44</v>
      </c>
    </row>
    <row r="5" spans="1:24" ht="12.75">
      <c r="A5" s="259"/>
      <c r="B5" s="259"/>
      <c r="C5" s="274"/>
      <c r="D5" s="259"/>
      <c r="E5" s="264"/>
      <c r="F5" s="257"/>
      <c r="G5" s="277"/>
      <c r="H5" s="277"/>
      <c r="I5" s="277"/>
      <c r="J5" s="277"/>
      <c r="K5" s="277"/>
      <c r="L5" s="260"/>
      <c r="M5" s="271"/>
      <c r="N5" s="272"/>
      <c r="O5" s="261"/>
      <c r="P5" s="257"/>
      <c r="Q5" s="271"/>
      <c r="R5" s="272"/>
      <c r="S5" s="272"/>
      <c r="T5" s="261"/>
      <c r="U5" s="257"/>
      <c r="V5" s="259"/>
      <c r="W5" s="263"/>
      <c r="X5" s="259"/>
    </row>
    <row r="6" spans="1:24" ht="12.75">
      <c r="A6" s="259"/>
      <c r="B6" s="259"/>
      <c r="C6" s="274"/>
      <c r="D6" s="259"/>
      <c r="E6" s="264"/>
      <c r="F6" s="257"/>
      <c r="G6" s="256" t="s">
        <v>9</v>
      </c>
      <c r="H6" s="264" t="s">
        <v>10</v>
      </c>
      <c r="I6" s="265"/>
      <c r="J6" s="265"/>
      <c r="K6" s="266"/>
      <c r="L6" s="256" t="s">
        <v>11</v>
      </c>
      <c r="M6" s="260" t="s">
        <v>9</v>
      </c>
      <c r="N6" s="259" t="s">
        <v>10</v>
      </c>
      <c r="O6" s="259"/>
      <c r="P6" s="257"/>
      <c r="Q6" s="259" t="s">
        <v>9</v>
      </c>
      <c r="R6" s="262" t="s">
        <v>10</v>
      </c>
      <c r="S6" s="262"/>
      <c r="T6" s="256" t="s">
        <v>11</v>
      </c>
      <c r="U6" s="257"/>
      <c r="V6" s="259"/>
      <c r="W6" s="263"/>
      <c r="X6" s="259"/>
    </row>
    <row r="7" spans="1:24" ht="12.75">
      <c r="A7" s="259"/>
      <c r="B7" s="259"/>
      <c r="C7" s="274"/>
      <c r="D7" s="259"/>
      <c r="E7" s="264"/>
      <c r="F7" s="257"/>
      <c r="G7" s="257"/>
      <c r="H7" s="276" t="s">
        <v>12</v>
      </c>
      <c r="I7" s="276" t="s">
        <v>13</v>
      </c>
      <c r="J7" s="275" t="s">
        <v>51</v>
      </c>
      <c r="K7" s="275" t="s">
        <v>52</v>
      </c>
      <c r="L7" s="257"/>
      <c r="M7" s="260"/>
      <c r="N7" s="267" t="s">
        <v>12</v>
      </c>
      <c r="O7" s="267" t="s">
        <v>50</v>
      </c>
      <c r="P7" s="257"/>
      <c r="Q7" s="259"/>
      <c r="R7" s="254" t="s">
        <v>14</v>
      </c>
      <c r="S7" s="254" t="s">
        <v>15</v>
      </c>
      <c r="T7" s="257"/>
      <c r="U7" s="257"/>
      <c r="V7" s="259"/>
      <c r="W7" s="263"/>
      <c r="X7" s="259"/>
    </row>
    <row r="8" spans="1:24" ht="33.75" customHeight="1">
      <c r="A8" s="259"/>
      <c r="B8" s="259"/>
      <c r="C8" s="274"/>
      <c r="D8" s="259"/>
      <c r="E8" s="264"/>
      <c r="F8" s="258"/>
      <c r="G8" s="258"/>
      <c r="H8" s="267"/>
      <c r="I8" s="267"/>
      <c r="J8" s="276"/>
      <c r="K8" s="276"/>
      <c r="L8" s="258"/>
      <c r="M8" s="261"/>
      <c r="N8" s="267"/>
      <c r="O8" s="267"/>
      <c r="P8" s="258"/>
      <c r="Q8" s="259"/>
      <c r="R8" s="255"/>
      <c r="S8" s="255"/>
      <c r="T8" s="258"/>
      <c r="U8" s="258"/>
      <c r="V8" s="259"/>
      <c r="W8" s="263"/>
      <c r="X8" s="259"/>
    </row>
    <row r="9" spans="1:24" ht="17.25" customHeight="1">
      <c r="A9" s="14">
        <v>1</v>
      </c>
      <c r="B9" s="15">
        <v>2</v>
      </c>
      <c r="C9" s="16">
        <v>3</v>
      </c>
      <c r="D9" s="17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</row>
    <row r="10" spans="1:24" ht="15">
      <c r="A10" s="182" t="s">
        <v>16</v>
      </c>
      <c r="B10" s="18"/>
      <c r="C10" s="19"/>
      <c r="D10" s="20"/>
      <c r="E10" s="21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46"/>
      <c r="W10" s="129"/>
      <c r="X10" s="24"/>
    </row>
    <row r="11" spans="1:25" s="193" customFormat="1" ht="225">
      <c r="A11" s="187">
        <v>1</v>
      </c>
      <c r="B11" s="200" t="s">
        <v>157</v>
      </c>
      <c r="C11" s="201">
        <v>3123107969</v>
      </c>
      <c r="D11" s="200" t="s">
        <v>40</v>
      </c>
      <c r="E11" s="201">
        <v>69</v>
      </c>
      <c r="F11" s="209">
        <v>4911.2</v>
      </c>
      <c r="G11" s="209">
        <v>4911.2</v>
      </c>
      <c r="H11" s="210">
        <v>4563.2</v>
      </c>
      <c r="I11" s="210">
        <v>0</v>
      </c>
      <c r="J11" s="210">
        <v>105.3</v>
      </c>
      <c r="K11" s="210">
        <v>242.7</v>
      </c>
      <c r="L11" s="211">
        <v>0</v>
      </c>
      <c r="M11" s="209">
        <v>0</v>
      </c>
      <c r="N11" s="209">
        <v>0</v>
      </c>
      <c r="O11" s="210">
        <v>0</v>
      </c>
      <c r="P11" s="210">
        <v>0</v>
      </c>
      <c r="Q11" s="210">
        <v>0</v>
      </c>
      <c r="R11" s="210">
        <v>0</v>
      </c>
      <c r="S11" s="209">
        <v>0</v>
      </c>
      <c r="T11" s="209">
        <v>0</v>
      </c>
      <c r="U11" s="210">
        <v>0</v>
      </c>
      <c r="V11" s="200" t="s">
        <v>141</v>
      </c>
      <c r="W11" s="202"/>
      <c r="X11" s="192" t="s">
        <v>65</v>
      </c>
      <c r="Y11" s="193" t="str">
        <f>PROPER(B11)</f>
        <v>Зао "Бэтз"</v>
      </c>
    </row>
    <row r="12" spans="1:25" s="193" customFormat="1" ht="240">
      <c r="A12" s="187">
        <v>2</v>
      </c>
      <c r="B12" s="200" t="s">
        <v>126</v>
      </c>
      <c r="C12" s="201">
        <v>3124013696</v>
      </c>
      <c r="D12" s="200" t="s">
        <v>55</v>
      </c>
      <c r="E12" s="201">
        <v>53</v>
      </c>
      <c r="F12" s="209">
        <v>1011.3</v>
      </c>
      <c r="G12" s="209">
        <v>1011.3</v>
      </c>
      <c r="H12" s="210">
        <v>1011.3</v>
      </c>
      <c r="I12" s="210">
        <v>0</v>
      </c>
      <c r="J12" s="210">
        <v>0</v>
      </c>
      <c r="K12" s="210">
        <v>0</v>
      </c>
      <c r="L12" s="211">
        <v>0</v>
      </c>
      <c r="M12" s="209">
        <v>0</v>
      </c>
      <c r="N12" s="209">
        <v>0</v>
      </c>
      <c r="O12" s="210">
        <v>0</v>
      </c>
      <c r="P12" s="210">
        <v>101.7</v>
      </c>
      <c r="Q12" s="210">
        <v>101.7</v>
      </c>
      <c r="R12" s="210">
        <v>101.7</v>
      </c>
      <c r="S12" s="209">
        <v>0</v>
      </c>
      <c r="T12" s="209">
        <v>0</v>
      </c>
      <c r="U12" s="210">
        <v>0</v>
      </c>
      <c r="V12" s="200" t="s">
        <v>142</v>
      </c>
      <c r="W12" s="202"/>
      <c r="X12" s="192" t="s">
        <v>88</v>
      </c>
      <c r="Y12" s="193" t="str">
        <f aca="true" t="shared" si="0" ref="Y12:Y28">PROPER(B12)</f>
        <v>Оао Белгород Лада</v>
      </c>
    </row>
    <row r="13" spans="1:25" s="193" customFormat="1" ht="105">
      <c r="A13" s="187">
        <v>3</v>
      </c>
      <c r="B13" s="200" t="s">
        <v>128</v>
      </c>
      <c r="C13" s="203">
        <v>3123349929</v>
      </c>
      <c r="D13" s="200" t="s">
        <v>20</v>
      </c>
      <c r="E13" s="203">
        <v>36</v>
      </c>
      <c r="F13" s="209">
        <v>997.1</v>
      </c>
      <c r="G13" s="209">
        <v>997.1</v>
      </c>
      <c r="H13" s="228">
        <v>997.1</v>
      </c>
      <c r="I13" s="228">
        <v>0</v>
      </c>
      <c r="J13" s="228">
        <v>0</v>
      </c>
      <c r="K13" s="228">
        <v>0</v>
      </c>
      <c r="L13" s="229">
        <v>0</v>
      </c>
      <c r="M13" s="209">
        <v>0</v>
      </c>
      <c r="N13" s="209">
        <v>0</v>
      </c>
      <c r="O13" s="228">
        <v>0</v>
      </c>
      <c r="P13" s="228">
        <v>234.1</v>
      </c>
      <c r="Q13" s="228">
        <v>234.1</v>
      </c>
      <c r="R13" s="228">
        <v>234.1</v>
      </c>
      <c r="S13" s="209">
        <v>0</v>
      </c>
      <c r="T13" s="209">
        <v>0</v>
      </c>
      <c r="U13" s="228">
        <v>0</v>
      </c>
      <c r="V13" s="200" t="s">
        <v>143</v>
      </c>
      <c r="W13" s="202"/>
      <c r="X13" s="200" t="s">
        <v>114</v>
      </c>
      <c r="Y13" s="193" t="str">
        <f t="shared" si="0"/>
        <v>Ооо Бмп Южтехмонтаж</v>
      </c>
    </row>
    <row r="14" spans="1:25" s="193" customFormat="1" ht="180">
      <c r="A14" s="187">
        <v>4</v>
      </c>
      <c r="B14" s="200" t="s">
        <v>129</v>
      </c>
      <c r="C14" s="201">
        <v>3123158177</v>
      </c>
      <c r="D14" s="200" t="s">
        <v>40</v>
      </c>
      <c r="E14" s="201">
        <v>5</v>
      </c>
      <c r="F14" s="209">
        <v>821.5</v>
      </c>
      <c r="G14" s="209">
        <v>821.5</v>
      </c>
      <c r="H14" s="210">
        <v>821.5</v>
      </c>
      <c r="I14" s="210">
        <v>0</v>
      </c>
      <c r="J14" s="210">
        <v>0</v>
      </c>
      <c r="K14" s="210">
        <v>0</v>
      </c>
      <c r="L14" s="211">
        <v>0</v>
      </c>
      <c r="M14" s="209">
        <v>0</v>
      </c>
      <c r="N14" s="209">
        <v>0</v>
      </c>
      <c r="O14" s="210">
        <v>0</v>
      </c>
      <c r="P14" s="210">
        <v>242.6</v>
      </c>
      <c r="Q14" s="210">
        <v>242.6</v>
      </c>
      <c r="R14" s="210">
        <v>242.6</v>
      </c>
      <c r="S14" s="209">
        <v>0</v>
      </c>
      <c r="T14" s="209">
        <v>0</v>
      </c>
      <c r="U14" s="210">
        <v>0</v>
      </c>
      <c r="V14" s="200" t="s">
        <v>144</v>
      </c>
      <c r="W14" s="202"/>
      <c r="X14" s="200" t="s">
        <v>116</v>
      </c>
      <c r="Y14" s="193" t="str">
        <f t="shared" si="0"/>
        <v>Ооо Юнитэк</v>
      </c>
    </row>
    <row r="15" spans="1:25" s="193" customFormat="1" ht="120">
      <c r="A15" s="187">
        <v>5</v>
      </c>
      <c r="B15" s="200" t="s">
        <v>130</v>
      </c>
      <c r="C15" s="201">
        <v>3123111443</v>
      </c>
      <c r="D15" s="200" t="s">
        <v>20</v>
      </c>
      <c r="E15" s="201">
        <v>77</v>
      </c>
      <c r="F15" s="209">
        <v>755.1</v>
      </c>
      <c r="G15" s="209">
        <v>755.1</v>
      </c>
      <c r="H15" s="210">
        <v>755.1</v>
      </c>
      <c r="I15" s="210">
        <v>0</v>
      </c>
      <c r="J15" s="210">
        <v>0</v>
      </c>
      <c r="K15" s="210">
        <v>0</v>
      </c>
      <c r="L15" s="211">
        <v>0</v>
      </c>
      <c r="M15" s="209">
        <v>0</v>
      </c>
      <c r="N15" s="209">
        <v>0</v>
      </c>
      <c r="O15" s="210">
        <v>0</v>
      </c>
      <c r="P15" s="210">
        <v>22.9</v>
      </c>
      <c r="Q15" s="210">
        <v>22.9</v>
      </c>
      <c r="R15" s="210">
        <v>22.9</v>
      </c>
      <c r="S15" s="209">
        <v>0</v>
      </c>
      <c r="T15" s="209">
        <v>0</v>
      </c>
      <c r="U15" s="210">
        <v>0</v>
      </c>
      <c r="V15" s="200" t="s">
        <v>73</v>
      </c>
      <c r="W15" s="202"/>
      <c r="X15" s="200" t="s">
        <v>115</v>
      </c>
      <c r="Y15" s="193" t="str">
        <f t="shared" si="0"/>
        <v>Ооо Чоп Грант Вымпел Белгород</v>
      </c>
    </row>
    <row r="16" spans="1:25" s="193" customFormat="1" ht="180">
      <c r="A16" s="187">
        <v>6</v>
      </c>
      <c r="B16" s="200" t="s">
        <v>125</v>
      </c>
      <c r="C16" s="201">
        <v>3123057411</v>
      </c>
      <c r="D16" s="200" t="s">
        <v>20</v>
      </c>
      <c r="E16" s="201">
        <v>30</v>
      </c>
      <c r="F16" s="209">
        <v>629.8000000000001</v>
      </c>
      <c r="G16" s="209">
        <v>629.8000000000001</v>
      </c>
      <c r="H16" s="210">
        <v>603.7</v>
      </c>
      <c r="I16" s="210">
        <v>26.1</v>
      </c>
      <c r="J16" s="210">
        <v>0</v>
      </c>
      <c r="K16" s="210">
        <v>0</v>
      </c>
      <c r="L16" s="211">
        <v>0</v>
      </c>
      <c r="M16" s="209">
        <v>0</v>
      </c>
      <c r="N16" s="209">
        <v>0</v>
      </c>
      <c r="O16" s="210">
        <v>0</v>
      </c>
      <c r="P16" s="210">
        <v>145.6</v>
      </c>
      <c r="Q16" s="210">
        <v>145.6</v>
      </c>
      <c r="R16" s="210">
        <v>145.6</v>
      </c>
      <c r="S16" s="209">
        <v>0</v>
      </c>
      <c r="T16" s="209">
        <v>0</v>
      </c>
      <c r="U16" s="210">
        <v>0</v>
      </c>
      <c r="V16" s="200" t="s">
        <v>145</v>
      </c>
      <c r="W16" s="202"/>
      <c r="X16" s="200" t="s">
        <v>120</v>
      </c>
      <c r="Y16" s="193" t="str">
        <f t="shared" si="0"/>
        <v>Зао Белтермоизоляция</v>
      </c>
    </row>
    <row r="17" spans="1:25" s="193" customFormat="1" ht="15">
      <c r="A17" s="187">
        <v>7</v>
      </c>
      <c r="B17" s="200" t="s">
        <v>123</v>
      </c>
      <c r="C17" s="201" t="s">
        <v>90</v>
      </c>
      <c r="D17" s="200" t="s">
        <v>20</v>
      </c>
      <c r="E17" s="201">
        <v>44</v>
      </c>
      <c r="F17" s="209">
        <v>298.5</v>
      </c>
      <c r="G17" s="209">
        <v>298.5</v>
      </c>
      <c r="H17" s="210">
        <v>289.9</v>
      </c>
      <c r="I17" s="210">
        <v>0</v>
      </c>
      <c r="J17" s="210">
        <v>0</v>
      </c>
      <c r="K17" s="210">
        <v>8.6</v>
      </c>
      <c r="L17" s="211">
        <v>0</v>
      </c>
      <c r="M17" s="209">
        <v>0</v>
      </c>
      <c r="N17" s="209">
        <v>0</v>
      </c>
      <c r="O17" s="210">
        <v>0</v>
      </c>
      <c r="P17" s="210">
        <v>0</v>
      </c>
      <c r="Q17" s="210">
        <v>0</v>
      </c>
      <c r="R17" s="210">
        <v>0</v>
      </c>
      <c r="S17" s="209">
        <v>0</v>
      </c>
      <c r="T17" s="209">
        <v>0</v>
      </c>
      <c r="U17" s="210">
        <v>0</v>
      </c>
      <c r="V17" s="200" t="s">
        <v>123</v>
      </c>
      <c r="W17" s="202"/>
      <c r="X17" s="200"/>
      <c r="Y17" s="193" t="str">
        <f t="shared" si="0"/>
        <v>Гасинец Иван Николаевич</v>
      </c>
    </row>
    <row r="18" spans="1:25" s="193" customFormat="1" ht="30">
      <c r="A18" s="187">
        <v>8</v>
      </c>
      <c r="B18" s="200" t="s">
        <v>131</v>
      </c>
      <c r="C18" s="201" t="s">
        <v>91</v>
      </c>
      <c r="D18" s="200" t="s">
        <v>41</v>
      </c>
      <c r="E18" s="201">
        <v>58</v>
      </c>
      <c r="F18" s="209">
        <v>262.3</v>
      </c>
      <c r="G18" s="209">
        <v>262.3</v>
      </c>
      <c r="H18" s="210">
        <v>262.3</v>
      </c>
      <c r="I18" s="210">
        <v>0</v>
      </c>
      <c r="J18" s="210">
        <v>0</v>
      </c>
      <c r="K18" s="210">
        <v>0</v>
      </c>
      <c r="L18" s="211">
        <v>0</v>
      </c>
      <c r="M18" s="209">
        <v>0</v>
      </c>
      <c r="N18" s="209">
        <v>0</v>
      </c>
      <c r="O18" s="210">
        <v>0</v>
      </c>
      <c r="P18" s="210">
        <v>1</v>
      </c>
      <c r="Q18" s="210">
        <v>1</v>
      </c>
      <c r="R18" s="210">
        <v>1</v>
      </c>
      <c r="S18" s="209">
        <v>0</v>
      </c>
      <c r="T18" s="209">
        <v>0</v>
      </c>
      <c r="U18" s="210">
        <v>0</v>
      </c>
      <c r="V18" s="200" t="s">
        <v>81</v>
      </c>
      <c r="W18" s="202"/>
      <c r="X18" s="200"/>
      <c r="Y18" s="193" t="str">
        <f t="shared" si="0"/>
        <v>Ооо "Домстрой"</v>
      </c>
    </row>
    <row r="19" spans="1:25" s="193" customFormat="1" ht="30">
      <c r="A19" s="187">
        <v>9</v>
      </c>
      <c r="B19" s="200" t="s">
        <v>132</v>
      </c>
      <c r="C19" s="201" t="s">
        <v>89</v>
      </c>
      <c r="D19" s="200" t="s">
        <v>20</v>
      </c>
      <c r="E19" s="201">
        <v>30</v>
      </c>
      <c r="F19" s="209">
        <v>247.6</v>
      </c>
      <c r="G19" s="209">
        <v>247.6</v>
      </c>
      <c r="H19" s="210">
        <v>247.6</v>
      </c>
      <c r="I19" s="210">
        <v>0</v>
      </c>
      <c r="J19" s="210">
        <v>0</v>
      </c>
      <c r="K19" s="210">
        <v>0</v>
      </c>
      <c r="L19" s="211">
        <v>0</v>
      </c>
      <c r="M19" s="209">
        <v>0</v>
      </c>
      <c r="N19" s="209">
        <v>0</v>
      </c>
      <c r="O19" s="210">
        <v>0</v>
      </c>
      <c r="P19" s="210">
        <v>66.8</v>
      </c>
      <c r="Q19" s="210">
        <v>66.8</v>
      </c>
      <c r="R19" s="210">
        <v>66.8</v>
      </c>
      <c r="S19" s="209">
        <v>0</v>
      </c>
      <c r="T19" s="209">
        <v>0</v>
      </c>
      <c r="U19" s="210">
        <v>0</v>
      </c>
      <c r="V19" s="200" t="s">
        <v>146</v>
      </c>
      <c r="W19" s="202"/>
      <c r="X19" s="200"/>
      <c r="Y19" s="193" t="str">
        <f t="shared" si="0"/>
        <v>Ооо "Белакспроект"</v>
      </c>
    </row>
    <row r="20" spans="1:25" s="193" customFormat="1" ht="30">
      <c r="A20" s="187">
        <v>10</v>
      </c>
      <c r="B20" s="200" t="s">
        <v>133</v>
      </c>
      <c r="C20" s="201" t="s">
        <v>92</v>
      </c>
      <c r="D20" s="200" t="s">
        <v>20</v>
      </c>
      <c r="E20" s="201">
        <v>56</v>
      </c>
      <c r="F20" s="209">
        <v>218.1</v>
      </c>
      <c r="G20" s="209">
        <v>218.1</v>
      </c>
      <c r="H20" s="210">
        <v>204.1</v>
      </c>
      <c r="I20" s="210">
        <v>0.1</v>
      </c>
      <c r="J20" s="210">
        <v>0</v>
      </c>
      <c r="K20" s="210">
        <v>13.9</v>
      </c>
      <c r="L20" s="211">
        <v>0</v>
      </c>
      <c r="M20" s="209">
        <v>0</v>
      </c>
      <c r="N20" s="209">
        <v>0</v>
      </c>
      <c r="O20" s="210">
        <v>0</v>
      </c>
      <c r="P20" s="210">
        <v>1.92</v>
      </c>
      <c r="Q20" s="210">
        <v>1.92</v>
      </c>
      <c r="R20" s="210">
        <v>1.92</v>
      </c>
      <c r="S20" s="209">
        <v>0</v>
      </c>
      <c r="T20" s="209">
        <v>0</v>
      </c>
      <c r="U20" s="210">
        <v>0</v>
      </c>
      <c r="V20" s="200" t="s">
        <v>147</v>
      </c>
      <c r="W20" s="202"/>
      <c r="X20" s="200"/>
      <c r="Y20" s="193" t="str">
        <f t="shared" si="0"/>
        <v>Ооо"Мастерстроймонтаж"</v>
      </c>
    </row>
    <row r="21" spans="1:25" s="193" customFormat="1" ht="105">
      <c r="A21" s="187">
        <v>11</v>
      </c>
      <c r="B21" s="200" t="s">
        <v>134</v>
      </c>
      <c r="C21" s="201">
        <v>3123303522</v>
      </c>
      <c r="D21" s="200" t="s">
        <v>20</v>
      </c>
      <c r="E21" s="201">
        <v>1</v>
      </c>
      <c r="F21" s="209">
        <v>199.1</v>
      </c>
      <c r="G21" s="209">
        <v>199.1</v>
      </c>
      <c r="H21" s="210">
        <v>177.2</v>
      </c>
      <c r="I21" s="210">
        <v>21.9</v>
      </c>
      <c r="J21" s="210">
        <v>0</v>
      </c>
      <c r="K21" s="210">
        <v>0</v>
      </c>
      <c r="L21" s="211">
        <v>0</v>
      </c>
      <c r="M21" s="209">
        <v>0</v>
      </c>
      <c r="N21" s="209">
        <v>0</v>
      </c>
      <c r="O21" s="210">
        <v>0</v>
      </c>
      <c r="P21" s="210">
        <v>61.3</v>
      </c>
      <c r="Q21" s="210">
        <v>61.3</v>
      </c>
      <c r="R21" s="210">
        <v>61.3</v>
      </c>
      <c r="S21" s="209">
        <v>0</v>
      </c>
      <c r="T21" s="209">
        <v>0</v>
      </c>
      <c r="U21" s="210">
        <v>0</v>
      </c>
      <c r="V21" s="200" t="s">
        <v>70</v>
      </c>
      <c r="W21" s="202"/>
      <c r="X21" s="200" t="s">
        <v>117</v>
      </c>
      <c r="Y21" s="193" t="str">
        <f t="shared" si="0"/>
        <v>Ооо Сила Инжиниринг</v>
      </c>
    </row>
    <row r="22" spans="1:25" s="193" customFormat="1" ht="15">
      <c r="A22" s="187">
        <v>12</v>
      </c>
      <c r="B22" s="200" t="s">
        <v>135</v>
      </c>
      <c r="C22" s="201" t="s">
        <v>93</v>
      </c>
      <c r="D22" s="200" t="s">
        <v>71</v>
      </c>
      <c r="E22" s="201">
        <v>73</v>
      </c>
      <c r="F22" s="209">
        <v>176.3</v>
      </c>
      <c r="G22" s="209">
        <v>176.3</v>
      </c>
      <c r="H22" s="210">
        <v>176.3</v>
      </c>
      <c r="I22" s="210">
        <v>0</v>
      </c>
      <c r="J22" s="210">
        <v>0</v>
      </c>
      <c r="K22" s="210">
        <v>0</v>
      </c>
      <c r="L22" s="211">
        <v>0</v>
      </c>
      <c r="M22" s="209">
        <v>0</v>
      </c>
      <c r="N22" s="209">
        <v>0</v>
      </c>
      <c r="O22" s="210">
        <v>0</v>
      </c>
      <c r="P22" s="210">
        <v>0</v>
      </c>
      <c r="Q22" s="210">
        <v>0</v>
      </c>
      <c r="R22" s="210">
        <v>0</v>
      </c>
      <c r="S22" s="209">
        <v>0</v>
      </c>
      <c r="T22" s="209">
        <v>0</v>
      </c>
      <c r="U22" s="210">
        <v>0</v>
      </c>
      <c r="V22" s="200" t="s">
        <v>148</v>
      </c>
      <c r="W22" s="202"/>
      <c r="X22" s="200"/>
      <c r="Y22" s="193" t="str">
        <f t="shared" si="0"/>
        <v>Ооо "Сервис Жкх"</v>
      </c>
    </row>
    <row r="23" spans="1:25" s="193" customFormat="1" ht="75">
      <c r="A23" s="187">
        <v>13</v>
      </c>
      <c r="B23" s="200" t="s">
        <v>136</v>
      </c>
      <c r="C23" s="201" t="s">
        <v>95</v>
      </c>
      <c r="D23" s="200" t="s">
        <v>20</v>
      </c>
      <c r="E23" s="201">
        <v>36</v>
      </c>
      <c r="F23" s="209">
        <v>136.7</v>
      </c>
      <c r="G23" s="209">
        <v>136.7</v>
      </c>
      <c r="H23" s="210">
        <v>136.7</v>
      </c>
      <c r="I23" s="210">
        <v>0</v>
      </c>
      <c r="J23" s="210">
        <v>0</v>
      </c>
      <c r="K23" s="210">
        <v>0</v>
      </c>
      <c r="L23" s="211">
        <v>0</v>
      </c>
      <c r="M23" s="209">
        <v>0</v>
      </c>
      <c r="N23" s="209">
        <v>0</v>
      </c>
      <c r="O23" s="210">
        <v>0</v>
      </c>
      <c r="P23" s="210">
        <v>0</v>
      </c>
      <c r="Q23" s="210">
        <v>0</v>
      </c>
      <c r="R23" s="210">
        <v>0</v>
      </c>
      <c r="S23" s="209">
        <v>0</v>
      </c>
      <c r="T23" s="209">
        <v>0</v>
      </c>
      <c r="U23" s="210">
        <v>0</v>
      </c>
      <c r="V23" s="200" t="s">
        <v>149</v>
      </c>
      <c r="W23" s="202"/>
      <c r="X23" s="200" t="s">
        <v>121</v>
      </c>
      <c r="Y23" s="193" t="str">
        <f t="shared" si="0"/>
        <v>Ооо "Стройбел"</v>
      </c>
    </row>
    <row r="24" spans="1:25" s="193" customFormat="1" ht="30">
      <c r="A24" s="187">
        <v>14</v>
      </c>
      <c r="B24" s="200" t="s">
        <v>137</v>
      </c>
      <c r="C24" s="201" t="s">
        <v>97</v>
      </c>
      <c r="D24" s="200" t="s">
        <v>55</v>
      </c>
      <c r="E24" s="201">
        <v>23</v>
      </c>
      <c r="F24" s="209">
        <v>135.5</v>
      </c>
      <c r="G24" s="209">
        <v>135.5</v>
      </c>
      <c r="H24" s="210">
        <v>135.5</v>
      </c>
      <c r="I24" s="210">
        <v>0</v>
      </c>
      <c r="J24" s="210">
        <v>0</v>
      </c>
      <c r="K24" s="210">
        <v>0</v>
      </c>
      <c r="L24" s="211">
        <v>0</v>
      </c>
      <c r="M24" s="209">
        <v>0</v>
      </c>
      <c r="N24" s="209">
        <v>0</v>
      </c>
      <c r="O24" s="210">
        <v>0</v>
      </c>
      <c r="P24" s="210">
        <v>31.4</v>
      </c>
      <c r="Q24" s="210">
        <v>31.4</v>
      </c>
      <c r="R24" s="210">
        <v>31.4</v>
      </c>
      <c r="S24" s="209">
        <v>0</v>
      </c>
      <c r="T24" s="209">
        <v>0</v>
      </c>
      <c r="U24" s="210">
        <v>0</v>
      </c>
      <c r="V24" s="200" t="s">
        <v>150</v>
      </c>
      <c r="W24" s="202"/>
      <c r="X24" s="200"/>
      <c r="Y24" s="193" t="str">
        <f t="shared" si="0"/>
        <v>Ооо  "Нерудтрейд"</v>
      </c>
    </row>
    <row r="25" spans="1:25" s="193" customFormat="1" ht="30">
      <c r="A25" s="187">
        <v>15</v>
      </c>
      <c r="B25" s="200" t="s">
        <v>138</v>
      </c>
      <c r="C25" s="201" t="s">
        <v>94</v>
      </c>
      <c r="D25" s="200" t="s">
        <v>20</v>
      </c>
      <c r="E25" s="201">
        <v>43</v>
      </c>
      <c r="F25" s="209">
        <v>130</v>
      </c>
      <c r="G25" s="209">
        <v>130</v>
      </c>
      <c r="H25" s="210">
        <v>130</v>
      </c>
      <c r="I25" s="210">
        <v>0</v>
      </c>
      <c r="J25" s="210">
        <v>0</v>
      </c>
      <c r="K25" s="210">
        <v>0</v>
      </c>
      <c r="L25" s="211">
        <v>0</v>
      </c>
      <c r="M25" s="209">
        <v>0</v>
      </c>
      <c r="N25" s="209">
        <v>0</v>
      </c>
      <c r="O25" s="210">
        <v>0</v>
      </c>
      <c r="P25" s="210">
        <v>30</v>
      </c>
      <c r="Q25" s="210">
        <v>30</v>
      </c>
      <c r="R25" s="210">
        <v>30</v>
      </c>
      <c r="S25" s="209">
        <v>0</v>
      </c>
      <c r="T25" s="209">
        <v>0</v>
      </c>
      <c r="U25" s="210">
        <v>0</v>
      </c>
      <c r="V25" s="200" t="s">
        <v>151</v>
      </c>
      <c r="W25" s="202"/>
      <c r="X25" s="200"/>
      <c r="Y25" s="193" t="str">
        <f t="shared" si="0"/>
        <v>Ооо "Промбетон"</v>
      </c>
    </row>
    <row r="26" spans="1:25" s="193" customFormat="1" ht="30">
      <c r="A26" s="187">
        <v>16</v>
      </c>
      <c r="B26" s="200" t="s">
        <v>127</v>
      </c>
      <c r="C26" s="201" t="s">
        <v>99</v>
      </c>
      <c r="D26" s="200" t="s">
        <v>20</v>
      </c>
      <c r="E26" s="201">
        <v>2</v>
      </c>
      <c r="F26" s="209">
        <v>90.9</v>
      </c>
      <c r="G26" s="209">
        <v>90.9</v>
      </c>
      <c r="H26" s="210">
        <v>90.9</v>
      </c>
      <c r="I26" s="210">
        <v>0</v>
      </c>
      <c r="J26" s="210">
        <v>0</v>
      </c>
      <c r="K26" s="210">
        <v>0</v>
      </c>
      <c r="L26" s="211">
        <v>0</v>
      </c>
      <c r="M26" s="209">
        <v>0</v>
      </c>
      <c r="N26" s="209">
        <v>0</v>
      </c>
      <c r="O26" s="210">
        <v>0</v>
      </c>
      <c r="P26" s="210">
        <v>15.6</v>
      </c>
      <c r="Q26" s="210">
        <v>15.6</v>
      </c>
      <c r="R26" s="210">
        <v>15.6</v>
      </c>
      <c r="S26" s="209">
        <v>0</v>
      </c>
      <c r="T26" s="209">
        <v>0</v>
      </c>
      <c r="U26" s="210">
        <v>0</v>
      </c>
      <c r="V26" s="200" t="s">
        <v>154</v>
      </c>
      <c r="W26" s="202"/>
      <c r="X26" s="200"/>
      <c r="Y26" s="193" t="str">
        <f t="shared" si="0"/>
        <v>Оао "Бвс-2"</v>
      </c>
    </row>
    <row r="27" spans="1:25" s="193" customFormat="1" ht="30">
      <c r="A27" s="187">
        <v>17</v>
      </c>
      <c r="B27" s="200" t="s">
        <v>139</v>
      </c>
      <c r="C27" s="201" t="s">
        <v>96</v>
      </c>
      <c r="D27" s="200" t="s">
        <v>20</v>
      </c>
      <c r="E27" s="201">
        <v>34</v>
      </c>
      <c r="F27" s="209">
        <v>89.22</v>
      </c>
      <c r="G27" s="209">
        <v>89.22</v>
      </c>
      <c r="H27" s="210">
        <v>89.2</v>
      </c>
      <c r="I27" s="210">
        <v>0.02</v>
      </c>
      <c r="J27" s="210">
        <v>0</v>
      </c>
      <c r="K27" s="210">
        <v>0</v>
      </c>
      <c r="L27" s="211">
        <v>0</v>
      </c>
      <c r="M27" s="209">
        <v>0</v>
      </c>
      <c r="N27" s="209">
        <v>0</v>
      </c>
      <c r="O27" s="210">
        <v>0</v>
      </c>
      <c r="P27" s="210">
        <v>0.39</v>
      </c>
      <c r="Q27" s="210">
        <v>0.39</v>
      </c>
      <c r="R27" s="210">
        <v>0.39</v>
      </c>
      <c r="S27" s="209">
        <v>0</v>
      </c>
      <c r="T27" s="209">
        <v>0</v>
      </c>
      <c r="U27" s="210">
        <v>0</v>
      </c>
      <c r="V27" s="200" t="s">
        <v>152</v>
      </c>
      <c r="W27" s="202"/>
      <c r="X27" s="200"/>
      <c r="Y27" s="193" t="str">
        <f t="shared" si="0"/>
        <v>Ооо "Восток"</v>
      </c>
    </row>
    <row r="28" spans="1:25" s="193" customFormat="1" ht="90">
      <c r="A28" s="187">
        <v>18</v>
      </c>
      <c r="B28" s="200" t="s">
        <v>124</v>
      </c>
      <c r="C28" s="201" t="s">
        <v>100</v>
      </c>
      <c r="D28" s="200" t="s">
        <v>20</v>
      </c>
      <c r="E28" s="201">
        <v>1</v>
      </c>
      <c r="F28" s="209">
        <v>81.5</v>
      </c>
      <c r="G28" s="209">
        <v>81.5</v>
      </c>
      <c r="H28" s="210">
        <v>81.5</v>
      </c>
      <c r="I28" s="210">
        <v>0</v>
      </c>
      <c r="J28" s="210">
        <v>0</v>
      </c>
      <c r="K28" s="210">
        <v>0</v>
      </c>
      <c r="L28" s="211">
        <v>0</v>
      </c>
      <c r="M28" s="209">
        <v>0</v>
      </c>
      <c r="N28" s="209">
        <v>0</v>
      </c>
      <c r="O28" s="210">
        <v>0</v>
      </c>
      <c r="P28" s="210">
        <v>27.1</v>
      </c>
      <c r="Q28" s="210">
        <v>27.1</v>
      </c>
      <c r="R28" s="210">
        <v>27.1</v>
      </c>
      <c r="S28" s="209">
        <v>0</v>
      </c>
      <c r="T28" s="209">
        <v>0</v>
      </c>
      <c r="U28" s="210">
        <v>0</v>
      </c>
      <c r="V28" s="200" t="s">
        <v>155</v>
      </c>
      <c r="W28" s="202"/>
      <c r="X28" s="200" t="s">
        <v>122</v>
      </c>
      <c r="Y28" s="193" t="str">
        <f t="shared" si="0"/>
        <v>Кпкг "Кс Рассвет"</v>
      </c>
    </row>
    <row r="29" spans="1:25" s="193" customFormat="1" ht="30">
      <c r="A29" s="187">
        <v>19</v>
      </c>
      <c r="B29" s="200" t="s">
        <v>140</v>
      </c>
      <c r="C29" s="201" t="s">
        <v>98</v>
      </c>
      <c r="D29" s="200" t="s">
        <v>55</v>
      </c>
      <c r="E29" s="201">
        <v>9</v>
      </c>
      <c r="F29" s="209">
        <v>61.1</v>
      </c>
      <c r="G29" s="209">
        <v>61.1</v>
      </c>
      <c r="H29" s="210">
        <v>61.1</v>
      </c>
      <c r="I29" s="210">
        <v>0</v>
      </c>
      <c r="J29" s="210">
        <v>0</v>
      </c>
      <c r="K29" s="210">
        <v>0</v>
      </c>
      <c r="L29" s="211">
        <v>0</v>
      </c>
      <c r="M29" s="209">
        <v>0</v>
      </c>
      <c r="N29" s="209">
        <v>0</v>
      </c>
      <c r="O29" s="210">
        <v>0</v>
      </c>
      <c r="P29" s="210">
        <v>22.4</v>
      </c>
      <c r="Q29" s="210">
        <v>22.4</v>
      </c>
      <c r="R29" s="210">
        <v>22.4</v>
      </c>
      <c r="S29" s="209">
        <v>0</v>
      </c>
      <c r="T29" s="209">
        <v>0</v>
      </c>
      <c r="U29" s="210">
        <v>0</v>
      </c>
      <c r="V29" s="200" t="s">
        <v>153</v>
      </c>
      <c r="W29" s="202"/>
      <c r="X29" s="200"/>
      <c r="Y29" s="193" t="str">
        <f>PROPER(B29)</f>
        <v>Ооо "Садко"</v>
      </c>
    </row>
    <row r="30" spans="1:24" s="193" customFormat="1" ht="25.5" customHeight="1">
      <c r="A30" s="204"/>
      <c r="B30" s="278" t="s">
        <v>20</v>
      </c>
      <c r="C30" s="279"/>
      <c r="D30" s="280"/>
      <c r="E30" s="205"/>
      <c r="F30" s="209">
        <f>G30+M30</f>
        <v>1007.1390000000001</v>
      </c>
      <c r="G30" s="209">
        <f>H30+I30+J30+K30</f>
        <v>1007.1390000000001</v>
      </c>
      <c r="H30" s="215">
        <v>397</v>
      </c>
      <c r="I30" s="215">
        <v>305.2</v>
      </c>
      <c r="J30" s="211">
        <v>0.009</v>
      </c>
      <c r="K30" s="211">
        <v>304.93</v>
      </c>
      <c r="L30" s="211">
        <v>0</v>
      </c>
      <c r="M30" s="216">
        <v>0</v>
      </c>
      <c r="N30" s="213">
        <v>0</v>
      </c>
      <c r="O30" s="213">
        <v>0</v>
      </c>
      <c r="P30" s="212">
        <v>208.2</v>
      </c>
      <c r="Q30" s="212">
        <v>208.2</v>
      </c>
      <c r="R30" s="217">
        <v>152.51</v>
      </c>
      <c r="S30" s="217">
        <v>55.69</v>
      </c>
      <c r="T30" s="206"/>
      <c r="U30" s="214">
        <v>0</v>
      </c>
      <c r="V30" s="207" t="s">
        <v>101</v>
      </c>
      <c r="W30" s="208"/>
      <c r="X30" s="200"/>
    </row>
    <row r="31" spans="1:24" s="61" customFormat="1" ht="16.5" customHeight="1">
      <c r="A31" s="140" t="s">
        <v>9</v>
      </c>
      <c r="B31" s="140"/>
      <c r="C31" s="156"/>
      <c r="D31" s="141"/>
      <c r="E31" s="141"/>
      <c r="F31" s="178">
        <f>SUM(F11:F30)</f>
        <v>12259.958999999999</v>
      </c>
      <c r="G31" s="179">
        <f>H31+I31+J31+K31</f>
        <v>12259.959</v>
      </c>
      <c r="H31" s="178">
        <f aca="true" t="shared" si="1" ref="H31:U31">SUM(H11:H30)</f>
        <v>11231.200000000003</v>
      </c>
      <c r="I31" s="178">
        <f t="shared" si="1"/>
        <v>353.32</v>
      </c>
      <c r="J31" s="178">
        <f t="shared" si="1"/>
        <v>105.309</v>
      </c>
      <c r="K31" s="178">
        <f t="shared" si="1"/>
        <v>570.13</v>
      </c>
      <c r="L31" s="178">
        <f t="shared" si="1"/>
        <v>0</v>
      </c>
      <c r="M31" s="178">
        <f t="shared" si="1"/>
        <v>0</v>
      </c>
      <c r="N31" s="178">
        <f t="shared" si="1"/>
        <v>0</v>
      </c>
      <c r="O31" s="178">
        <f t="shared" si="1"/>
        <v>0</v>
      </c>
      <c r="P31" s="178">
        <f t="shared" si="1"/>
        <v>1213.0099999999998</v>
      </c>
      <c r="Q31" s="178">
        <f t="shared" si="1"/>
        <v>1213.0099999999998</v>
      </c>
      <c r="R31" s="178">
        <f t="shared" si="1"/>
        <v>1157.3199999999997</v>
      </c>
      <c r="S31" s="178">
        <f t="shared" si="1"/>
        <v>55.69</v>
      </c>
      <c r="T31" s="178">
        <f t="shared" si="1"/>
        <v>0</v>
      </c>
      <c r="U31" s="178">
        <f t="shared" si="1"/>
        <v>0</v>
      </c>
      <c r="V31" s="142"/>
      <c r="W31" s="143"/>
      <c r="X31" s="63"/>
    </row>
    <row r="32" spans="1:24" ht="14.25">
      <c r="A32" s="182" t="s">
        <v>17</v>
      </c>
      <c r="B32" s="26"/>
      <c r="C32" s="27"/>
      <c r="D32" s="28"/>
      <c r="E32" s="29"/>
      <c r="F32" s="92"/>
      <c r="G32" s="92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30"/>
      <c r="W32" s="81"/>
      <c r="X32" s="73"/>
    </row>
    <row r="33" spans="1:24" s="84" customFormat="1" ht="15.75">
      <c r="A33" s="83"/>
      <c r="X33" s="79"/>
    </row>
    <row r="34" spans="1:24" s="87" customFormat="1" ht="15.75">
      <c r="A34" s="80" t="s">
        <v>9</v>
      </c>
      <c r="B34" s="85"/>
      <c r="C34" s="157"/>
      <c r="D34" s="120"/>
      <c r="E34" s="120"/>
      <c r="F34" s="94">
        <f>G34+M34</f>
        <v>0</v>
      </c>
      <c r="G34" s="89">
        <f>H34+I34+J34+K34</f>
        <v>0</v>
      </c>
      <c r="H34" s="89">
        <f aca="true" t="shared" si="2" ref="H34:O34">SUM(H33)</f>
        <v>0</v>
      </c>
      <c r="I34" s="89">
        <f t="shared" si="2"/>
        <v>0</v>
      </c>
      <c r="J34" s="89">
        <f t="shared" si="2"/>
        <v>0</v>
      </c>
      <c r="K34" s="89">
        <f t="shared" si="2"/>
        <v>0</v>
      </c>
      <c r="L34" s="89">
        <f t="shared" si="2"/>
        <v>0</v>
      </c>
      <c r="M34" s="89">
        <f t="shared" si="2"/>
        <v>0</v>
      </c>
      <c r="N34" s="89">
        <f t="shared" si="2"/>
        <v>0</v>
      </c>
      <c r="O34" s="89">
        <f t="shared" si="2"/>
        <v>0</v>
      </c>
      <c r="P34" s="89">
        <f>U34+Q34</f>
        <v>0</v>
      </c>
      <c r="Q34" s="89">
        <f>SUM(Q33)</f>
        <v>0</v>
      </c>
      <c r="R34" s="89">
        <f>SUM(R33)</f>
        <v>0</v>
      </c>
      <c r="S34" s="89">
        <f>SUM(S33)</f>
        <v>0</v>
      </c>
      <c r="T34" s="89">
        <f>SUM(T33)</f>
        <v>0</v>
      </c>
      <c r="U34" s="89">
        <f>SUM(U33)</f>
        <v>0</v>
      </c>
      <c r="V34" s="86"/>
      <c r="W34" s="132"/>
      <c r="X34" s="86"/>
    </row>
    <row r="35" spans="1:24" ht="14.25">
      <c r="A35" s="182" t="s">
        <v>19</v>
      </c>
      <c r="B35" s="26"/>
      <c r="C35" s="27"/>
      <c r="D35" s="28"/>
      <c r="E35" s="29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30"/>
      <c r="W35" s="81"/>
      <c r="X35" s="73"/>
    </row>
    <row r="36" spans="1:24" s="147" customFormat="1" ht="15.75">
      <c r="A36" s="148"/>
      <c r="B36" s="125"/>
      <c r="C36" s="174"/>
      <c r="D36" s="148"/>
      <c r="E36" s="144"/>
      <c r="F36" s="149"/>
      <c r="G36" s="149"/>
      <c r="H36" s="149"/>
      <c r="I36" s="149"/>
      <c r="J36" s="149"/>
      <c r="K36" s="149"/>
      <c r="L36" s="149"/>
      <c r="M36" s="145"/>
      <c r="N36" s="145"/>
      <c r="O36" s="145"/>
      <c r="P36" s="149"/>
      <c r="Q36" s="149"/>
      <c r="R36" s="149"/>
      <c r="S36" s="149"/>
      <c r="T36" s="149"/>
      <c r="U36" s="149"/>
      <c r="V36" s="146"/>
      <c r="W36" s="144"/>
      <c r="X36" s="144"/>
    </row>
    <row r="37" spans="1:24" ht="14.25">
      <c r="A37" s="104" t="s">
        <v>18</v>
      </c>
      <c r="B37" s="105"/>
      <c r="C37" s="106"/>
      <c r="D37" s="107"/>
      <c r="E37" s="108"/>
      <c r="F37" s="109">
        <f>G37+M37</f>
        <v>0</v>
      </c>
      <c r="G37" s="110">
        <f>H37+I37</f>
        <v>0</v>
      </c>
      <c r="H37" s="110">
        <f>SUM(H36:H36)</f>
        <v>0</v>
      </c>
      <c r="I37" s="110">
        <f>SUM(I36:I36)</f>
        <v>0</v>
      </c>
      <c r="J37" s="110">
        <f>SUM(J36:J36)</f>
        <v>0</v>
      </c>
      <c r="K37" s="110">
        <f>SUM(K36:K36)</f>
        <v>0</v>
      </c>
      <c r="L37" s="110">
        <f>SUM(L36:L36)</f>
        <v>0</v>
      </c>
      <c r="M37" s="111">
        <f>N37+O37</f>
        <v>0</v>
      </c>
      <c r="N37" s="110">
        <f>SUM(N36:N36)</f>
        <v>0</v>
      </c>
      <c r="O37" s="110">
        <f>SUM(O36:O36)</f>
        <v>0</v>
      </c>
      <c r="P37" s="109">
        <f>Q37+U37</f>
        <v>0</v>
      </c>
      <c r="Q37" s="112">
        <f>R37+S37</f>
        <v>0</v>
      </c>
      <c r="R37" s="113">
        <f>SUM(R36:R36)</f>
        <v>0</v>
      </c>
      <c r="S37" s="113">
        <f>SUM(S36:S36)</f>
        <v>0</v>
      </c>
      <c r="T37" s="113">
        <f>SUM(T36:T36)</f>
        <v>0</v>
      </c>
      <c r="U37" s="109">
        <f>SUM(U36:U36)</f>
        <v>0</v>
      </c>
      <c r="V37" s="114"/>
      <c r="W37" s="133"/>
      <c r="X37" s="115"/>
    </row>
    <row r="38" spans="1:24" s="25" customFormat="1" ht="15">
      <c r="A38" s="182" t="s">
        <v>21</v>
      </c>
      <c r="B38" s="38"/>
      <c r="C38" s="19"/>
      <c r="D38" s="20"/>
      <c r="E38" s="21"/>
      <c r="F38" s="95"/>
      <c r="G38" s="96"/>
      <c r="H38" s="23"/>
      <c r="I38" s="23"/>
      <c r="J38" s="23"/>
      <c r="K38" s="23"/>
      <c r="L38" s="23"/>
      <c r="M38" s="97"/>
      <c r="N38" s="23"/>
      <c r="O38" s="23"/>
      <c r="P38" s="95"/>
      <c r="Q38" s="98"/>
      <c r="R38" s="23"/>
      <c r="S38" s="23"/>
      <c r="T38" s="23"/>
      <c r="U38" s="95"/>
      <c r="V38" s="46"/>
      <c r="W38" s="129"/>
      <c r="X38" s="24"/>
    </row>
    <row r="39" spans="1:24" s="188" customFormat="1" ht="37.5">
      <c r="A39" s="187">
        <v>1</v>
      </c>
      <c r="B39" s="232" t="s">
        <v>74</v>
      </c>
      <c r="C39" s="231">
        <v>3127506837</v>
      </c>
      <c r="D39" s="233" t="s">
        <v>57</v>
      </c>
      <c r="E39" s="234">
        <v>80</v>
      </c>
      <c r="F39" s="235">
        <f>G39+M39</f>
        <v>1259.3</v>
      </c>
      <c r="G39" s="235">
        <f>H39+I39+J39+K39</f>
        <v>1259.3</v>
      </c>
      <c r="H39" s="235">
        <v>1244.3</v>
      </c>
      <c r="I39" s="235">
        <v>0</v>
      </c>
      <c r="J39" s="235">
        <v>0</v>
      </c>
      <c r="K39" s="235">
        <v>15</v>
      </c>
      <c r="L39" s="235">
        <v>20.7</v>
      </c>
      <c r="M39" s="236">
        <v>0</v>
      </c>
      <c r="N39" s="235">
        <v>0</v>
      </c>
      <c r="O39" s="235">
        <v>0</v>
      </c>
      <c r="P39" s="235">
        <f>Q39+U39</f>
        <v>288.2</v>
      </c>
      <c r="Q39" s="235">
        <f>R39+S39</f>
        <v>288.2</v>
      </c>
      <c r="R39" s="235">
        <v>288.2</v>
      </c>
      <c r="S39" s="235">
        <v>0</v>
      </c>
      <c r="T39" s="235">
        <v>4.8</v>
      </c>
      <c r="U39" s="235">
        <v>0</v>
      </c>
      <c r="V39" s="237" t="s">
        <v>75</v>
      </c>
      <c r="W39" s="202">
        <v>41841</v>
      </c>
      <c r="X39" s="195"/>
    </row>
    <row r="40" spans="1:24" s="188" customFormat="1" ht="37.5">
      <c r="A40" s="187">
        <v>2</v>
      </c>
      <c r="B40" s="232" t="s">
        <v>56</v>
      </c>
      <c r="C40" s="231">
        <v>3127003086</v>
      </c>
      <c r="D40" s="239" t="s">
        <v>57</v>
      </c>
      <c r="E40" s="234">
        <v>30</v>
      </c>
      <c r="F40" s="235">
        <f>G40+M40</f>
        <v>903.6</v>
      </c>
      <c r="G40" s="235">
        <f>H40+I40+J40+K40</f>
        <v>903.6</v>
      </c>
      <c r="H40" s="235">
        <v>882.6</v>
      </c>
      <c r="I40" s="235">
        <v>0</v>
      </c>
      <c r="J40" s="235">
        <v>8.2</v>
      </c>
      <c r="K40" s="235">
        <v>12.8</v>
      </c>
      <c r="L40" s="235">
        <v>5.1</v>
      </c>
      <c r="M40" s="236">
        <v>0</v>
      </c>
      <c r="N40" s="235">
        <v>0</v>
      </c>
      <c r="O40" s="235">
        <v>0</v>
      </c>
      <c r="P40" s="235">
        <f>Q40+U40</f>
        <v>108.7</v>
      </c>
      <c r="Q40" s="240">
        <f>R40+S40</f>
        <v>108.7</v>
      </c>
      <c r="R40" s="240">
        <v>108.7</v>
      </c>
      <c r="S40" s="240">
        <v>0</v>
      </c>
      <c r="T40" s="240">
        <v>0</v>
      </c>
      <c r="U40" s="241">
        <v>0</v>
      </c>
      <c r="V40" s="237" t="s">
        <v>58</v>
      </c>
      <c r="W40" s="202">
        <v>41982</v>
      </c>
      <c r="X40" s="195" t="s">
        <v>67</v>
      </c>
    </row>
    <row r="41" spans="1:24" s="188" customFormat="1" ht="45">
      <c r="A41" s="187">
        <v>3</v>
      </c>
      <c r="B41" s="232" t="s">
        <v>59</v>
      </c>
      <c r="C41" s="231">
        <v>3127502800</v>
      </c>
      <c r="D41" s="242" t="s">
        <v>57</v>
      </c>
      <c r="E41" s="234">
        <v>13</v>
      </c>
      <c r="F41" s="235">
        <f>G41+M41</f>
        <v>612.8</v>
      </c>
      <c r="G41" s="235">
        <f>H41+I41+J41+K41</f>
        <v>612.8</v>
      </c>
      <c r="H41" s="235">
        <v>612.8</v>
      </c>
      <c r="I41" s="235">
        <v>0</v>
      </c>
      <c r="J41" s="235">
        <v>0</v>
      </c>
      <c r="K41" s="235">
        <v>0</v>
      </c>
      <c r="L41" s="235">
        <v>14.6</v>
      </c>
      <c r="M41" s="236">
        <v>0</v>
      </c>
      <c r="N41" s="235">
        <v>0</v>
      </c>
      <c r="O41" s="235">
        <v>0</v>
      </c>
      <c r="P41" s="235">
        <f>Q41+U41</f>
        <v>75.9</v>
      </c>
      <c r="Q41" s="240">
        <f>R41+S41</f>
        <v>75.9</v>
      </c>
      <c r="R41" s="235">
        <v>75.9</v>
      </c>
      <c r="S41" s="235">
        <v>0</v>
      </c>
      <c r="T41" s="235">
        <v>1.9</v>
      </c>
      <c r="U41" s="243">
        <v>0</v>
      </c>
      <c r="V41" s="237" t="s">
        <v>58</v>
      </c>
      <c r="W41" s="202">
        <v>41346</v>
      </c>
      <c r="X41" s="195" t="s">
        <v>68</v>
      </c>
    </row>
    <row r="42" spans="1:24" s="103" customFormat="1" ht="18.75">
      <c r="A42" s="101" t="s">
        <v>18</v>
      </c>
      <c r="B42" s="100"/>
      <c r="C42" s="158"/>
      <c r="D42" s="121"/>
      <c r="E42" s="90"/>
      <c r="F42" s="150">
        <f>G42+M42</f>
        <v>2775.7</v>
      </c>
      <c r="G42" s="155">
        <f>H42+I42+J42+K42</f>
        <v>2775.7</v>
      </c>
      <c r="H42" s="151">
        <f>SUM(H39:H41)</f>
        <v>2739.7</v>
      </c>
      <c r="I42" s="151">
        <f>SUM(I39:I41)</f>
        <v>0</v>
      </c>
      <c r="J42" s="151">
        <f>SUM(J39:J41)</f>
        <v>8.2</v>
      </c>
      <c r="K42" s="151">
        <f>SUM(K39:K41)</f>
        <v>27.8</v>
      </c>
      <c r="L42" s="151">
        <f>SUM(L39:L41)</f>
        <v>40.4</v>
      </c>
      <c r="M42" s="152">
        <f>N42+O42</f>
        <v>0</v>
      </c>
      <c r="N42" s="151">
        <f>SUM(N39:N41)</f>
        <v>0</v>
      </c>
      <c r="O42" s="151">
        <f>SUM(O39:O41)</f>
        <v>0</v>
      </c>
      <c r="P42" s="250">
        <f>Q42+U42</f>
        <v>472.79999999999995</v>
      </c>
      <c r="Q42" s="153">
        <f>R42+S42</f>
        <v>472.79999999999995</v>
      </c>
      <c r="R42" s="154">
        <f>SUM(R39:R41)</f>
        <v>472.79999999999995</v>
      </c>
      <c r="S42" s="154">
        <f>SUM(S39:S41)</f>
        <v>0</v>
      </c>
      <c r="T42" s="154">
        <f>SUM(T39:T41)</f>
        <v>6.699999999999999</v>
      </c>
      <c r="U42" s="154">
        <f>SUM(U39:U41)</f>
        <v>0</v>
      </c>
      <c r="V42" s="102"/>
      <c r="W42" s="134"/>
      <c r="X42" s="100"/>
    </row>
    <row r="43" spans="1:24" ht="14.25">
      <c r="A43" s="182" t="s">
        <v>42</v>
      </c>
      <c r="B43" s="39"/>
      <c r="C43" s="159"/>
      <c r="D43" s="122"/>
      <c r="E43" s="122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48"/>
      <c r="W43" s="135"/>
      <c r="X43" s="74"/>
    </row>
    <row r="44" spans="1:24" s="196" customFormat="1" ht="136.5" customHeight="1">
      <c r="A44" s="197">
        <v>1</v>
      </c>
      <c r="B44" s="232" t="s">
        <v>102</v>
      </c>
      <c r="C44" s="231">
        <v>3128092018</v>
      </c>
      <c r="D44" s="237" t="s">
        <v>41</v>
      </c>
      <c r="E44" s="234">
        <v>97</v>
      </c>
      <c r="F44" s="235">
        <v>3017.6</v>
      </c>
      <c r="G44" s="235">
        <f>H44+I44+J44+K44</f>
        <v>3017.6</v>
      </c>
      <c r="H44" s="235">
        <v>2750.6</v>
      </c>
      <c r="I44" s="235">
        <v>0</v>
      </c>
      <c r="J44" s="235">
        <v>0</v>
      </c>
      <c r="K44" s="235">
        <v>267</v>
      </c>
      <c r="L44" s="235">
        <v>0</v>
      </c>
      <c r="M44" s="236">
        <v>0</v>
      </c>
      <c r="N44" s="235">
        <v>0</v>
      </c>
      <c r="O44" s="235">
        <v>0</v>
      </c>
      <c r="P44" s="240">
        <v>887.2</v>
      </c>
      <c r="Q44" s="240">
        <v>887.2</v>
      </c>
      <c r="R44" s="235">
        <v>887.2</v>
      </c>
      <c r="S44" s="235">
        <v>0</v>
      </c>
      <c r="T44" s="235"/>
      <c r="U44" s="243">
        <v>0</v>
      </c>
      <c r="V44" s="237" t="s">
        <v>76</v>
      </c>
      <c r="W44" s="247"/>
      <c r="X44" s="195" t="s">
        <v>103</v>
      </c>
    </row>
    <row r="45" spans="1:24" s="196" customFormat="1" ht="136.5" customHeight="1">
      <c r="A45" s="197">
        <v>2</v>
      </c>
      <c r="B45" s="232" t="s">
        <v>66</v>
      </c>
      <c r="C45" s="231">
        <v>3128017807</v>
      </c>
      <c r="D45" s="237" t="s">
        <v>41</v>
      </c>
      <c r="E45" s="234">
        <v>111</v>
      </c>
      <c r="F45" s="235">
        <v>1424.7</v>
      </c>
      <c r="G45" s="235">
        <f>H45+I45+J45+K45</f>
        <v>1389.8</v>
      </c>
      <c r="H45" s="235">
        <v>1372.5</v>
      </c>
      <c r="I45" s="235">
        <v>0</v>
      </c>
      <c r="J45" s="235">
        <v>0</v>
      </c>
      <c r="K45" s="235">
        <v>17.3</v>
      </c>
      <c r="L45" s="235">
        <v>0</v>
      </c>
      <c r="M45" s="236">
        <v>0</v>
      </c>
      <c r="N45" s="235">
        <v>0</v>
      </c>
      <c r="O45" s="235">
        <v>0</v>
      </c>
      <c r="P45" s="240">
        <v>1572.1</v>
      </c>
      <c r="Q45" s="240">
        <v>1572.1</v>
      </c>
      <c r="R45" s="235">
        <v>1572.1</v>
      </c>
      <c r="S45" s="235">
        <v>0</v>
      </c>
      <c r="T45" s="235"/>
      <c r="U45" s="243">
        <v>0</v>
      </c>
      <c r="V45" s="237" t="s">
        <v>53</v>
      </c>
      <c r="W45" s="247" t="s">
        <v>104</v>
      </c>
      <c r="X45" s="195" t="s">
        <v>119</v>
      </c>
    </row>
    <row r="46" spans="1:24" s="196" customFormat="1" ht="136.5" customHeight="1">
      <c r="A46" s="197">
        <v>3</v>
      </c>
      <c r="B46" s="232" t="s">
        <v>108</v>
      </c>
      <c r="C46" s="231">
        <v>3128072420</v>
      </c>
      <c r="D46" s="237" t="s">
        <v>63</v>
      </c>
      <c r="E46" s="234">
        <v>24</v>
      </c>
      <c r="F46" s="235">
        <v>310.5</v>
      </c>
      <c r="G46" s="235">
        <f>H46+I46+J46+K46</f>
        <v>310.5</v>
      </c>
      <c r="H46" s="235">
        <v>310.5</v>
      </c>
      <c r="I46" s="235">
        <v>0</v>
      </c>
      <c r="J46" s="235">
        <v>0</v>
      </c>
      <c r="K46" s="235">
        <v>0</v>
      </c>
      <c r="L46" s="235"/>
      <c r="M46" s="236">
        <v>0</v>
      </c>
      <c r="N46" s="235">
        <v>0</v>
      </c>
      <c r="O46" s="235">
        <v>0</v>
      </c>
      <c r="P46" s="240">
        <v>0</v>
      </c>
      <c r="Q46" s="240">
        <v>0</v>
      </c>
      <c r="R46" s="235">
        <v>0</v>
      </c>
      <c r="S46" s="235">
        <v>0</v>
      </c>
      <c r="T46" s="235"/>
      <c r="U46" s="243">
        <v>0</v>
      </c>
      <c r="V46" s="237" t="s">
        <v>54</v>
      </c>
      <c r="W46" s="238" t="s">
        <v>62</v>
      </c>
      <c r="X46" s="195" t="s">
        <v>69</v>
      </c>
    </row>
    <row r="47" spans="1:24" s="196" customFormat="1" ht="318.75" customHeight="1">
      <c r="A47" s="199">
        <v>4</v>
      </c>
      <c r="B47" s="232" t="s">
        <v>105</v>
      </c>
      <c r="C47" s="231">
        <v>3128043476</v>
      </c>
      <c r="D47" s="237" t="s">
        <v>63</v>
      </c>
      <c r="E47" s="234">
        <v>138</v>
      </c>
      <c r="F47" s="235">
        <v>298.5</v>
      </c>
      <c r="G47" s="235">
        <f>H47+I47+J47+K47</f>
        <v>298.5</v>
      </c>
      <c r="H47" s="235">
        <v>298.5</v>
      </c>
      <c r="I47" s="235">
        <v>0</v>
      </c>
      <c r="J47" s="235">
        <v>0</v>
      </c>
      <c r="K47" s="235">
        <v>0</v>
      </c>
      <c r="L47" s="235"/>
      <c r="M47" s="236">
        <v>0</v>
      </c>
      <c r="N47" s="235">
        <v>0</v>
      </c>
      <c r="O47" s="235">
        <v>0</v>
      </c>
      <c r="P47" s="240">
        <v>615.3</v>
      </c>
      <c r="Q47" s="240">
        <v>615.3</v>
      </c>
      <c r="R47" s="235">
        <v>615.3</v>
      </c>
      <c r="S47" s="235">
        <v>0</v>
      </c>
      <c r="T47" s="235">
        <v>0</v>
      </c>
      <c r="U47" s="243">
        <v>0</v>
      </c>
      <c r="V47" s="237" t="s">
        <v>106</v>
      </c>
      <c r="W47" s="246"/>
      <c r="X47" s="195" t="s">
        <v>107</v>
      </c>
    </row>
    <row r="48" spans="1:24" ht="18.75" customHeight="1">
      <c r="A48" s="31" t="s">
        <v>18</v>
      </c>
      <c r="B48" s="25"/>
      <c r="C48" s="160"/>
      <c r="D48" s="119"/>
      <c r="E48" s="119"/>
      <c r="F48" s="37">
        <f>G48+M48</f>
        <v>5016.4</v>
      </c>
      <c r="G48" s="37">
        <f>SUM(G44:G47)</f>
        <v>5016.4</v>
      </c>
      <c r="H48" s="37">
        <f aca="true" t="shared" si="3" ref="H48:U48">SUM(H44:H47)</f>
        <v>4732.1</v>
      </c>
      <c r="I48" s="37">
        <f t="shared" si="3"/>
        <v>0</v>
      </c>
      <c r="J48" s="37">
        <f t="shared" si="3"/>
        <v>0</v>
      </c>
      <c r="K48" s="37">
        <f t="shared" si="3"/>
        <v>284.3</v>
      </c>
      <c r="L48" s="37">
        <f t="shared" si="3"/>
        <v>0</v>
      </c>
      <c r="M48" s="37">
        <f t="shared" si="3"/>
        <v>0</v>
      </c>
      <c r="N48" s="37">
        <f t="shared" si="3"/>
        <v>0</v>
      </c>
      <c r="O48" s="37">
        <f t="shared" si="3"/>
        <v>0</v>
      </c>
      <c r="P48" s="37">
        <f t="shared" si="3"/>
        <v>3074.6000000000004</v>
      </c>
      <c r="Q48" s="37">
        <f t="shared" si="3"/>
        <v>3074.6000000000004</v>
      </c>
      <c r="R48" s="37">
        <f t="shared" si="3"/>
        <v>3074.6000000000004</v>
      </c>
      <c r="S48" s="37">
        <f t="shared" si="3"/>
        <v>0</v>
      </c>
      <c r="T48" s="37">
        <f t="shared" si="3"/>
        <v>0</v>
      </c>
      <c r="U48" s="37">
        <f t="shared" si="3"/>
        <v>0</v>
      </c>
      <c r="V48" s="47"/>
      <c r="W48" s="130"/>
      <c r="X48" s="25"/>
    </row>
    <row r="49" spans="1:24" ht="14.25">
      <c r="A49" s="182" t="s">
        <v>22</v>
      </c>
      <c r="B49" s="39"/>
      <c r="C49" s="159"/>
      <c r="D49" s="122"/>
      <c r="E49" s="122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8"/>
      <c r="W49" s="135"/>
      <c r="X49" s="65"/>
    </row>
    <row r="50" spans="1:24" s="61" customFormat="1" ht="30">
      <c r="A50" s="199">
        <v>1</v>
      </c>
      <c r="B50" s="198" t="s">
        <v>110</v>
      </c>
      <c r="C50" s="223">
        <v>3123071254</v>
      </c>
      <c r="D50" s="224" t="s">
        <v>63</v>
      </c>
      <c r="E50" s="224">
        <v>17</v>
      </c>
      <c r="F50" s="163">
        <f>G50+M50</f>
        <v>218.3</v>
      </c>
      <c r="G50" s="169">
        <f>H50+I50+J50+K50</f>
        <v>218.3</v>
      </c>
      <c r="H50" s="194">
        <v>216.9</v>
      </c>
      <c r="I50" s="164">
        <v>0</v>
      </c>
      <c r="J50" s="164">
        <v>0</v>
      </c>
      <c r="K50" s="164">
        <v>1.4</v>
      </c>
      <c r="L50" s="221">
        <v>6.5</v>
      </c>
      <c r="M50" s="194">
        <v>0</v>
      </c>
      <c r="N50" s="194">
        <v>0</v>
      </c>
      <c r="O50" s="194">
        <v>0</v>
      </c>
      <c r="P50" s="194">
        <v>50</v>
      </c>
      <c r="Q50" s="194">
        <v>50</v>
      </c>
      <c r="R50" s="194">
        <v>50</v>
      </c>
      <c r="S50" s="194">
        <v>0</v>
      </c>
      <c r="T50" s="194">
        <v>1.7</v>
      </c>
      <c r="U50" s="194">
        <v>0</v>
      </c>
      <c r="V50" s="225" t="s">
        <v>77</v>
      </c>
      <c r="W50" s="202" t="s">
        <v>158</v>
      </c>
      <c r="X50" s="230"/>
    </row>
    <row r="51" spans="1:24" s="61" customFormat="1" ht="30">
      <c r="A51" s="199">
        <v>2</v>
      </c>
      <c r="B51" s="198" t="s">
        <v>111</v>
      </c>
      <c r="C51" s="223">
        <v>3120099460</v>
      </c>
      <c r="D51" s="224" t="s">
        <v>63</v>
      </c>
      <c r="E51" s="224">
        <v>5</v>
      </c>
      <c r="F51" s="163">
        <f>G51+M51</f>
        <v>158.2</v>
      </c>
      <c r="G51" s="169">
        <f>H51+I51+J51+K51</f>
        <v>158.2</v>
      </c>
      <c r="H51" s="194">
        <v>158.2</v>
      </c>
      <c r="I51" s="164">
        <v>0</v>
      </c>
      <c r="J51" s="164">
        <v>0</v>
      </c>
      <c r="K51" s="164">
        <v>0</v>
      </c>
      <c r="L51" s="221">
        <v>6.2</v>
      </c>
      <c r="M51" s="194">
        <v>0</v>
      </c>
      <c r="N51" s="194">
        <v>0</v>
      </c>
      <c r="O51" s="194">
        <v>0</v>
      </c>
      <c r="P51" s="194">
        <v>33</v>
      </c>
      <c r="Q51" s="194">
        <v>33</v>
      </c>
      <c r="R51" s="194">
        <v>33</v>
      </c>
      <c r="S51" s="194">
        <v>0</v>
      </c>
      <c r="T51" s="194">
        <v>1.2</v>
      </c>
      <c r="U51" s="194">
        <v>0</v>
      </c>
      <c r="V51" s="225" t="s">
        <v>78</v>
      </c>
      <c r="W51" s="202">
        <v>42165</v>
      </c>
      <c r="X51" s="230"/>
    </row>
    <row r="52" spans="1:24" s="61" customFormat="1" ht="30">
      <c r="A52" s="199">
        <v>3</v>
      </c>
      <c r="B52" s="198" t="s">
        <v>112</v>
      </c>
      <c r="C52" s="223">
        <v>3120006970</v>
      </c>
      <c r="D52" s="224" t="s">
        <v>57</v>
      </c>
      <c r="E52" s="224">
        <v>25</v>
      </c>
      <c r="F52" s="163">
        <f>G52+M52</f>
        <v>130.2</v>
      </c>
      <c r="G52" s="169">
        <f>H52+I52+J52+K52</f>
        <v>130.2</v>
      </c>
      <c r="H52" s="194">
        <v>130.2</v>
      </c>
      <c r="I52" s="164">
        <v>0</v>
      </c>
      <c r="J52" s="164">
        <v>0</v>
      </c>
      <c r="K52" s="164">
        <v>0</v>
      </c>
      <c r="L52" s="221">
        <v>5.2</v>
      </c>
      <c r="M52" s="194">
        <v>0</v>
      </c>
      <c r="N52" s="194">
        <v>0</v>
      </c>
      <c r="O52" s="194">
        <v>0</v>
      </c>
      <c r="P52" s="194">
        <v>0</v>
      </c>
      <c r="Q52" s="194">
        <v>0</v>
      </c>
      <c r="R52" s="194">
        <v>0</v>
      </c>
      <c r="S52" s="194">
        <v>0</v>
      </c>
      <c r="T52" s="194">
        <v>0</v>
      </c>
      <c r="U52" s="194">
        <v>0</v>
      </c>
      <c r="V52" s="225" t="s">
        <v>81</v>
      </c>
      <c r="W52" s="202"/>
      <c r="X52" s="230"/>
    </row>
    <row r="53" spans="1:24" s="61" customFormat="1" ht="30">
      <c r="A53" s="199">
        <v>4</v>
      </c>
      <c r="B53" s="198" t="s">
        <v>113</v>
      </c>
      <c r="C53" s="223">
        <v>3120082089</v>
      </c>
      <c r="D53" s="224" t="s">
        <v>80</v>
      </c>
      <c r="E53" s="224">
        <v>12</v>
      </c>
      <c r="F53" s="163">
        <f>G53+M53</f>
        <v>117.3</v>
      </c>
      <c r="G53" s="169">
        <f>H53+I53+J53+K53</f>
        <v>117.3</v>
      </c>
      <c r="H53" s="194">
        <v>117.3</v>
      </c>
      <c r="I53" s="164">
        <v>0</v>
      </c>
      <c r="J53" s="164">
        <v>0</v>
      </c>
      <c r="K53" s="164">
        <v>0</v>
      </c>
      <c r="L53" s="221">
        <v>0</v>
      </c>
      <c r="M53" s="194">
        <v>0</v>
      </c>
      <c r="N53" s="194">
        <v>0</v>
      </c>
      <c r="O53" s="194">
        <v>0</v>
      </c>
      <c r="P53" s="194">
        <v>0</v>
      </c>
      <c r="Q53" s="194">
        <v>0</v>
      </c>
      <c r="R53" s="194">
        <v>0</v>
      </c>
      <c r="S53" s="194">
        <v>0</v>
      </c>
      <c r="T53" s="194">
        <v>0</v>
      </c>
      <c r="U53" s="194">
        <v>0</v>
      </c>
      <c r="V53" s="225" t="s">
        <v>82</v>
      </c>
      <c r="W53" s="248"/>
      <c r="X53" s="230"/>
    </row>
    <row r="54" spans="1:24" s="61" customFormat="1" ht="30">
      <c r="A54" s="199">
        <v>5</v>
      </c>
      <c r="B54" s="198" t="s">
        <v>83</v>
      </c>
      <c r="C54" s="223">
        <v>3120008744</v>
      </c>
      <c r="D54" s="224" t="s">
        <v>80</v>
      </c>
      <c r="E54" s="224">
        <v>17</v>
      </c>
      <c r="F54" s="163">
        <f>G54+M54</f>
        <v>116.4</v>
      </c>
      <c r="G54" s="169">
        <f>H54+I54+J54+K54</f>
        <v>116.4</v>
      </c>
      <c r="H54" s="194">
        <v>116.4</v>
      </c>
      <c r="I54" s="164">
        <v>0</v>
      </c>
      <c r="J54" s="164">
        <v>0</v>
      </c>
      <c r="K54" s="164">
        <v>0</v>
      </c>
      <c r="L54" s="221">
        <v>0</v>
      </c>
      <c r="M54" s="194">
        <v>0</v>
      </c>
      <c r="N54" s="194">
        <v>0</v>
      </c>
      <c r="O54" s="194">
        <v>0</v>
      </c>
      <c r="P54" s="194">
        <v>21.9</v>
      </c>
      <c r="Q54" s="194">
        <v>21.9</v>
      </c>
      <c r="R54" s="194">
        <v>21.9</v>
      </c>
      <c r="S54" s="194">
        <v>0</v>
      </c>
      <c r="T54" s="194">
        <v>0</v>
      </c>
      <c r="U54" s="194">
        <v>0</v>
      </c>
      <c r="V54" s="225" t="s">
        <v>84</v>
      </c>
      <c r="W54" s="244"/>
      <c r="X54" s="230"/>
    </row>
    <row r="55" spans="1:24" ht="15">
      <c r="A55" s="199"/>
      <c r="B55" s="198" t="s">
        <v>20</v>
      </c>
      <c r="C55" s="223"/>
      <c r="D55" s="224"/>
      <c r="E55" s="224"/>
      <c r="F55" s="163">
        <f>G55+M55</f>
        <v>809.5</v>
      </c>
      <c r="G55" s="169">
        <f>H55+I55+J55+K55</f>
        <v>809.5</v>
      </c>
      <c r="H55" s="194">
        <v>809.5</v>
      </c>
      <c r="I55" s="164">
        <v>0</v>
      </c>
      <c r="J55" s="164">
        <v>0</v>
      </c>
      <c r="K55" s="164">
        <v>0</v>
      </c>
      <c r="L55" s="221">
        <v>27.9</v>
      </c>
      <c r="M55" s="194">
        <v>0</v>
      </c>
      <c r="N55" s="194">
        <v>0</v>
      </c>
      <c r="O55" s="194">
        <v>0</v>
      </c>
      <c r="P55" s="194">
        <v>222.5</v>
      </c>
      <c r="Q55" s="194">
        <v>222.5</v>
      </c>
      <c r="R55" s="194">
        <v>222.5</v>
      </c>
      <c r="S55" s="194">
        <v>0</v>
      </c>
      <c r="T55" s="194">
        <v>5.6</v>
      </c>
      <c r="U55" s="194">
        <v>0</v>
      </c>
      <c r="V55" s="225"/>
      <c r="W55" s="245"/>
      <c r="X55" s="184"/>
    </row>
    <row r="56" spans="1:24" ht="14.25">
      <c r="A56" s="31" t="s">
        <v>18</v>
      </c>
      <c r="B56" s="25"/>
      <c r="C56" s="160"/>
      <c r="D56" s="119"/>
      <c r="E56" s="119"/>
      <c r="F56" s="32">
        <f>G56+M56</f>
        <v>1549.9</v>
      </c>
      <c r="G56" s="33">
        <f>H56+I56+J56+K56</f>
        <v>1549.9</v>
      </c>
      <c r="H56" s="33">
        <f>SUM(H50:H55)</f>
        <v>1548.5</v>
      </c>
      <c r="I56" s="33">
        <f>SUM(I50:I55)</f>
        <v>0</v>
      </c>
      <c r="J56" s="33">
        <f>SUM(J50:J55)</f>
        <v>0</v>
      </c>
      <c r="K56" s="33">
        <f>SUM(K50:K55)</f>
        <v>1.4</v>
      </c>
      <c r="L56" s="33">
        <f>SUM(L50:L55)</f>
        <v>45.8</v>
      </c>
      <c r="M56" s="34">
        <f>N56+O56</f>
        <v>0</v>
      </c>
      <c r="N56" s="33">
        <f>SUM(N55:N55)</f>
        <v>0</v>
      </c>
      <c r="O56" s="33">
        <f>SUM(O55:O55)</f>
        <v>0</v>
      </c>
      <c r="P56" s="32">
        <f>Q56+U56</f>
        <v>327.4</v>
      </c>
      <c r="Q56" s="35">
        <f>R56+S56</f>
        <v>327.4</v>
      </c>
      <c r="R56" s="36">
        <f>SUM(R50:R55)</f>
        <v>327.4</v>
      </c>
      <c r="S56" s="36">
        <f>SUM(S50:S55)</f>
        <v>0</v>
      </c>
      <c r="T56" s="36">
        <f>SUM(T50:T55)</f>
        <v>8.5</v>
      </c>
      <c r="U56" s="36">
        <f>SUM(U50:U55)</f>
        <v>0</v>
      </c>
      <c r="V56" s="47"/>
      <c r="W56" s="130"/>
      <c r="X56" s="25"/>
    </row>
    <row r="57" spans="1:24" ht="14.25">
      <c r="A57" s="182" t="s">
        <v>23</v>
      </c>
      <c r="B57" s="39"/>
      <c r="C57" s="159"/>
      <c r="D57" s="122"/>
      <c r="E57" s="122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48"/>
      <c r="W57" s="135"/>
      <c r="X57" s="65"/>
    </row>
    <row r="58" spans="1:24" s="61" customFormat="1" ht="15">
      <c r="A58" s="56"/>
      <c r="B58" s="43"/>
      <c r="C58" s="44"/>
      <c r="D58" s="44"/>
      <c r="E58" s="44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9"/>
      <c r="Q58" s="42"/>
      <c r="R58" s="42"/>
      <c r="S58" s="42"/>
      <c r="T58" s="42"/>
      <c r="U58" s="50"/>
      <c r="V58" s="43"/>
      <c r="W58" s="137"/>
      <c r="X58" s="63"/>
    </row>
    <row r="59" spans="1:24" ht="14.25">
      <c r="A59" s="31" t="s">
        <v>18</v>
      </c>
      <c r="B59" s="25"/>
      <c r="C59" s="160"/>
      <c r="D59" s="119"/>
      <c r="E59" s="119"/>
      <c r="F59" s="32">
        <f>G59+M59</f>
        <v>0</v>
      </c>
      <c r="G59" s="33">
        <f>H59+I59+J59+K59</f>
        <v>0</v>
      </c>
      <c r="H59" s="33">
        <f>SUM(H58:H58)</f>
        <v>0</v>
      </c>
      <c r="I59" s="33">
        <f>SUM(I58:I58)</f>
        <v>0</v>
      </c>
      <c r="J59" s="33">
        <f>SUM(J58:J58)</f>
        <v>0</v>
      </c>
      <c r="K59" s="33">
        <f>SUM(K58:K58)</f>
        <v>0</v>
      </c>
      <c r="L59" s="33">
        <f>SUM(L58:L58)</f>
        <v>0</v>
      </c>
      <c r="M59" s="34">
        <f>N59+O59</f>
        <v>0</v>
      </c>
      <c r="N59" s="33">
        <f>SUM(N58:N58)</f>
        <v>0</v>
      </c>
      <c r="O59" s="33">
        <f>SUM(O58:O58)</f>
        <v>0</v>
      </c>
      <c r="P59" s="32">
        <f>Q59+U59</f>
        <v>0</v>
      </c>
      <c r="Q59" s="35">
        <f>R59+S59</f>
        <v>0</v>
      </c>
      <c r="R59" s="36">
        <f>SUM(R58:R58)</f>
        <v>0</v>
      </c>
      <c r="S59" s="36">
        <f>SUM(S58:S58)</f>
        <v>0</v>
      </c>
      <c r="T59" s="36">
        <f>SUM(T58:T58)</f>
        <v>0</v>
      </c>
      <c r="U59" s="32">
        <f>SUM(U58)</f>
        <v>0</v>
      </c>
      <c r="V59" s="47"/>
      <c r="W59" s="130"/>
      <c r="X59" s="25"/>
    </row>
    <row r="60" spans="1:24" ht="14.25">
      <c r="A60" s="182" t="s">
        <v>24</v>
      </c>
      <c r="B60" s="39"/>
      <c r="C60" s="159"/>
      <c r="D60" s="122"/>
      <c r="E60" s="122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8"/>
      <c r="W60" s="135"/>
      <c r="X60" s="65"/>
    </row>
    <row r="61" spans="1:24" ht="15">
      <c r="A61" s="56"/>
      <c r="B61" s="43"/>
      <c r="C61" s="44"/>
      <c r="D61" s="44"/>
      <c r="E61" s="44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9"/>
      <c r="Q61" s="42"/>
      <c r="R61" s="42"/>
      <c r="S61" s="42"/>
      <c r="T61" s="42"/>
      <c r="U61" s="50"/>
      <c r="V61" s="64"/>
      <c r="W61" s="136"/>
      <c r="X61" s="25"/>
    </row>
    <row r="62" spans="1:24" ht="14.25">
      <c r="A62" s="31" t="s">
        <v>18</v>
      </c>
      <c r="B62" s="25"/>
      <c r="C62" s="160"/>
      <c r="D62" s="119"/>
      <c r="E62" s="119"/>
      <c r="F62" s="32">
        <f>G62+M62</f>
        <v>0</v>
      </c>
      <c r="G62" s="33">
        <f>H62+I62+J62+K62</f>
        <v>0</v>
      </c>
      <c r="H62" s="33">
        <f>SUM(H61:H61)</f>
        <v>0</v>
      </c>
      <c r="I62" s="33">
        <f>SUM(I61:I61)</f>
        <v>0</v>
      </c>
      <c r="J62" s="33">
        <f>SUM(J61:J61)</f>
        <v>0</v>
      </c>
      <c r="K62" s="33">
        <f>SUM(K61:K61)</f>
        <v>0</v>
      </c>
      <c r="L62" s="33">
        <f>SUM(L61:L61)</f>
        <v>0</v>
      </c>
      <c r="M62" s="34">
        <f>N62+O62</f>
        <v>0</v>
      </c>
      <c r="N62" s="33">
        <f>SUM(N61:N61)</f>
        <v>0</v>
      </c>
      <c r="O62" s="33">
        <f>SUM(O61:O61)</f>
        <v>0</v>
      </c>
      <c r="P62" s="32">
        <f>Q62+U62</f>
        <v>0</v>
      </c>
      <c r="Q62" s="35">
        <f>R62+S62</f>
        <v>0</v>
      </c>
      <c r="R62" s="36">
        <f>SUM(R61:R61)</f>
        <v>0</v>
      </c>
      <c r="S62" s="36">
        <f>SUM(S61:S61)</f>
        <v>0</v>
      </c>
      <c r="T62" s="36">
        <f>SUM(T61:T61)</f>
        <v>0</v>
      </c>
      <c r="U62" s="32">
        <f>SUM(U61)</f>
        <v>0</v>
      </c>
      <c r="V62" s="47"/>
      <c r="W62" s="130"/>
      <c r="X62" s="25"/>
    </row>
    <row r="63" spans="1:24" ht="14.25">
      <c r="A63" s="182" t="s">
        <v>25</v>
      </c>
      <c r="B63" s="39"/>
      <c r="C63" s="159"/>
      <c r="D63" s="122"/>
      <c r="E63" s="122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48"/>
      <c r="W63" s="135"/>
      <c r="X63" s="65"/>
    </row>
    <row r="64" spans="1:24" ht="12.75">
      <c r="A64" s="56"/>
      <c r="B64" s="25"/>
      <c r="C64" s="160"/>
      <c r="D64" s="119"/>
      <c r="E64" s="119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47"/>
      <c r="W64" s="130"/>
      <c r="X64" s="25"/>
    </row>
    <row r="65" spans="1:24" ht="14.25">
      <c r="A65" s="31" t="s">
        <v>18</v>
      </c>
      <c r="B65" s="25"/>
      <c r="C65" s="160"/>
      <c r="D65" s="119"/>
      <c r="E65" s="119"/>
      <c r="F65" s="32">
        <f>G65+M65</f>
        <v>0</v>
      </c>
      <c r="G65" s="33">
        <f>H65+I65+J65+K65</f>
        <v>0</v>
      </c>
      <c r="H65" s="33">
        <f>SUM(H64:H64)</f>
        <v>0</v>
      </c>
      <c r="I65" s="33">
        <f>SUM(I64:I64)</f>
        <v>0</v>
      </c>
      <c r="J65" s="33">
        <f>SUM(J64:J64)</f>
        <v>0</v>
      </c>
      <c r="K65" s="33">
        <f>SUM(K64:K64)</f>
        <v>0</v>
      </c>
      <c r="L65" s="33">
        <f>SUM(L64:L64)</f>
        <v>0</v>
      </c>
      <c r="M65" s="34">
        <f>N65+O65</f>
        <v>0</v>
      </c>
      <c r="N65" s="33">
        <f>SUM(N64:N64)</f>
        <v>0</v>
      </c>
      <c r="O65" s="33">
        <f>SUM(O64:O64)</f>
        <v>0</v>
      </c>
      <c r="P65" s="32">
        <f>Q65+U65</f>
        <v>0</v>
      </c>
      <c r="Q65" s="35">
        <f>R65+S65</f>
        <v>0</v>
      </c>
      <c r="R65" s="36">
        <f>SUM(R64:R64)</f>
        <v>0</v>
      </c>
      <c r="S65" s="36">
        <f>SUM(S64:S64)</f>
        <v>0</v>
      </c>
      <c r="T65" s="36">
        <f>SUM(T64:T64)</f>
        <v>0</v>
      </c>
      <c r="U65" s="32">
        <f>SUM(U64)</f>
        <v>0</v>
      </c>
      <c r="V65" s="47"/>
      <c r="W65" s="130"/>
      <c r="X65" s="25"/>
    </row>
    <row r="66" spans="1:24" ht="14.25">
      <c r="A66" s="182" t="s">
        <v>26</v>
      </c>
      <c r="B66" s="39"/>
      <c r="C66" s="159"/>
      <c r="D66" s="122"/>
      <c r="E66" s="122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48"/>
      <c r="W66" s="135"/>
      <c r="X66" s="65"/>
    </row>
    <row r="67" spans="1:24" ht="12.75">
      <c r="A67" s="56"/>
      <c r="B67" s="25"/>
      <c r="C67" s="160"/>
      <c r="D67" s="119"/>
      <c r="E67" s="119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47"/>
      <c r="W67" s="130"/>
      <c r="X67" s="25"/>
    </row>
    <row r="68" spans="1:24" ht="14.25">
      <c r="A68" s="31" t="s">
        <v>18</v>
      </c>
      <c r="B68" s="25"/>
      <c r="C68" s="160"/>
      <c r="D68" s="119"/>
      <c r="E68" s="119"/>
      <c r="F68" s="32">
        <f>G68+M68</f>
        <v>0</v>
      </c>
      <c r="G68" s="33">
        <f>H68+I68+J68+K68</f>
        <v>0</v>
      </c>
      <c r="H68" s="33">
        <f>SUM(H67:H67)</f>
        <v>0</v>
      </c>
      <c r="I68" s="33">
        <f>SUM(I67:I67)</f>
        <v>0</v>
      </c>
      <c r="J68" s="33">
        <f>SUM(J67:J67)</f>
        <v>0</v>
      </c>
      <c r="K68" s="33">
        <f>SUM(K67:K67)</f>
        <v>0</v>
      </c>
      <c r="L68" s="33">
        <f>SUM(L67:L67)</f>
        <v>0</v>
      </c>
      <c r="M68" s="34">
        <f>N68+O68</f>
        <v>0</v>
      </c>
      <c r="N68" s="33">
        <f>SUM(N67:N67)</f>
        <v>0</v>
      </c>
      <c r="O68" s="33">
        <f>SUM(O67:O67)</f>
        <v>0</v>
      </c>
      <c r="P68" s="32">
        <f>Q68+U68</f>
        <v>0</v>
      </c>
      <c r="Q68" s="35">
        <f>R68+S68</f>
        <v>0</v>
      </c>
      <c r="R68" s="36">
        <f>SUM(R67:R67)</f>
        <v>0</v>
      </c>
      <c r="S68" s="36">
        <f>SUM(S67:S67)</f>
        <v>0</v>
      </c>
      <c r="T68" s="36">
        <f>SUM(T67:T67)</f>
        <v>0</v>
      </c>
      <c r="U68" s="32">
        <f>SUM(U67)</f>
        <v>0</v>
      </c>
      <c r="V68" s="47"/>
      <c r="W68" s="130"/>
      <c r="X68" s="25"/>
    </row>
    <row r="69" spans="1:24" ht="14.25">
      <c r="A69" s="182" t="s">
        <v>27</v>
      </c>
      <c r="B69" s="39"/>
      <c r="C69" s="159"/>
      <c r="D69" s="122"/>
      <c r="E69" s="122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48"/>
      <c r="W69" s="135"/>
      <c r="X69" s="65"/>
    </row>
    <row r="70" spans="1:24" ht="15.75">
      <c r="A70" s="88"/>
      <c r="B70" s="125"/>
      <c r="C70" s="183"/>
      <c r="D70" s="165"/>
      <c r="E70" s="60"/>
      <c r="F70" s="163"/>
      <c r="G70" s="169"/>
      <c r="H70" s="59"/>
      <c r="I70" s="59"/>
      <c r="J70" s="59"/>
      <c r="K70" s="59"/>
      <c r="L70" s="59"/>
      <c r="M70" s="167"/>
      <c r="N70" s="166"/>
      <c r="O70" s="166"/>
      <c r="P70" s="59"/>
      <c r="Q70" s="168"/>
      <c r="R70" s="166"/>
      <c r="S70" s="59"/>
      <c r="T70" s="59"/>
      <c r="U70" s="166"/>
      <c r="V70" s="79"/>
      <c r="W70" s="131"/>
      <c r="X70" s="79"/>
    </row>
    <row r="71" spans="1:24" ht="14.25">
      <c r="A71" s="31" t="s">
        <v>18</v>
      </c>
      <c r="B71" s="25"/>
      <c r="C71" s="160"/>
      <c r="D71" s="119"/>
      <c r="E71" s="119"/>
      <c r="F71" s="32">
        <f>G71+M71</f>
        <v>0</v>
      </c>
      <c r="G71" s="33">
        <f>H71+I71+J71+K71</f>
        <v>0</v>
      </c>
      <c r="H71" s="33">
        <f>SUM(H70:H70)</f>
        <v>0</v>
      </c>
      <c r="I71" s="33">
        <f>SUM(I70:I70)</f>
        <v>0</v>
      </c>
      <c r="J71" s="33">
        <f>SUM(J70:J70)</f>
        <v>0</v>
      </c>
      <c r="K71" s="33">
        <f>SUM(K70:K70)</f>
        <v>0</v>
      </c>
      <c r="L71" s="33">
        <f>SUM(L70:L70)</f>
        <v>0</v>
      </c>
      <c r="M71" s="34">
        <f>N71+O71</f>
        <v>0</v>
      </c>
      <c r="N71" s="33">
        <f>SUM(N70:N70)</f>
        <v>0</v>
      </c>
      <c r="O71" s="33">
        <f>SUM(O70:O70)</f>
        <v>0</v>
      </c>
      <c r="P71" s="32">
        <f>Q71+U71</f>
        <v>0</v>
      </c>
      <c r="Q71" s="35">
        <f>R71+S71</f>
        <v>0</v>
      </c>
      <c r="R71" s="36">
        <f>SUM(R70:R70)</f>
        <v>0</v>
      </c>
      <c r="S71" s="36">
        <f>SUM(S70:S70)</f>
        <v>0</v>
      </c>
      <c r="T71" s="36">
        <f>SUM(T70:T70)</f>
        <v>0</v>
      </c>
      <c r="U71" s="32">
        <f>SUM(T70:U70)</f>
        <v>0</v>
      </c>
      <c r="V71" s="47"/>
      <c r="W71" s="130"/>
      <c r="X71" s="25"/>
    </row>
    <row r="72" spans="1:24" ht="14.25">
      <c r="A72" s="182" t="s">
        <v>28</v>
      </c>
      <c r="B72" s="39"/>
      <c r="C72" s="159"/>
      <c r="D72" s="122"/>
      <c r="E72" s="122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48"/>
      <c r="W72" s="135"/>
      <c r="X72" s="65"/>
    </row>
    <row r="73" spans="1:24" ht="12.75">
      <c r="A73" s="56"/>
      <c r="B73" s="25"/>
      <c r="C73" s="160"/>
      <c r="D73" s="119"/>
      <c r="E73" s="119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47"/>
      <c r="W73" s="130"/>
      <c r="X73" s="25"/>
    </row>
    <row r="74" spans="1:24" ht="14.25">
      <c r="A74" s="31" t="s">
        <v>18</v>
      </c>
      <c r="B74" s="25"/>
      <c r="C74" s="160"/>
      <c r="D74" s="119"/>
      <c r="E74" s="119"/>
      <c r="F74" s="32">
        <f>G74+M74</f>
        <v>0</v>
      </c>
      <c r="G74" s="33">
        <f>H74+I74+J74+K74</f>
        <v>0</v>
      </c>
      <c r="H74" s="33">
        <f>SUM(H73:H73)</f>
        <v>0</v>
      </c>
      <c r="I74" s="33">
        <f>SUM(I73:I73)</f>
        <v>0</v>
      </c>
      <c r="J74" s="33">
        <f>SUM(J73:J73)</f>
        <v>0</v>
      </c>
      <c r="K74" s="33">
        <f>SUM(K73:K73)</f>
        <v>0</v>
      </c>
      <c r="L74" s="33">
        <f>SUM(L73:L73)</f>
        <v>0</v>
      </c>
      <c r="M74" s="34">
        <f>N74+O74</f>
        <v>0</v>
      </c>
      <c r="N74" s="33">
        <f>SUM(N73:N73)</f>
        <v>0</v>
      </c>
      <c r="O74" s="33">
        <f>SUM(O73:O73)</f>
        <v>0</v>
      </c>
      <c r="P74" s="32">
        <f>Q74+U74</f>
        <v>0</v>
      </c>
      <c r="Q74" s="35">
        <f>R74+S74</f>
        <v>0</v>
      </c>
      <c r="R74" s="36">
        <f>SUM(R73:R73)</f>
        <v>0</v>
      </c>
      <c r="S74" s="36">
        <f>SUM(S73:S73)</f>
        <v>0</v>
      </c>
      <c r="T74" s="36">
        <f>SUM(T73:T73)</f>
        <v>0</v>
      </c>
      <c r="U74" s="32">
        <f>SUM(U73)</f>
        <v>0</v>
      </c>
      <c r="V74" s="47"/>
      <c r="W74" s="130"/>
      <c r="X74" s="25"/>
    </row>
    <row r="75" spans="1:24" ht="14.25">
      <c r="A75" s="182" t="s">
        <v>29</v>
      </c>
      <c r="B75" s="39"/>
      <c r="C75" s="159"/>
      <c r="D75" s="122"/>
      <c r="E75" s="122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48"/>
      <c r="W75" s="135"/>
      <c r="X75" s="65"/>
    </row>
    <row r="76" spans="1:24" ht="15">
      <c r="A76" s="56"/>
      <c r="B76" s="55"/>
      <c r="C76" s="51"/>
      <c r="D76" s="52"/>
      <c r="E76" s="52"/>
      <c r="F76" s="53"/>
      <c r="G76" s="53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40"/>
      <c r="V76" s="55"/>
      <c r="W76" s="130"/>
      <c r="X76" s="25"/>
    </row>
    <row r="77" spans="1:24" ht="14.25">
      <c r="A77" s="31" t="s">
        <v>18</v>
      </c>
      <c r="B77" s="25"/>
      <c r="C77" s="160"/>
      <c r="D77" s="119"/>
      <c r="E77" s="119"/>
      <c r="F77" s="32">
        <f>G77+M77</f>
        <v>0</v>
      </c>
      <c r="G77" s="33">
        <f>H77+I77+J77+K77</f>
        <v>0</v>
      </c>
      <c r="H77" s="33">
        <f>SUM(H76:H76)</f>
        <v>0</v>
      </c>
      <c r="I77" s="33">
        <f>SUM(I76:I76)</f>
        <v>0</v>
      </c>
      <c r="J77" s="33">
        <f>SUM(J76:J76)</f>
        <v>0</v>
      </c>
      <c r="K77" s="33">
        <f>SUM(K76:K76)</f>
        <v>0</v>
      </c>
      <c r="L77" s="33">
        <f>SUM(L76:L76)</f>
        <v>0</v>
      </c>
      <c r="M77" s="34">
        <f>N77+O77</f>
        <v>0</v>
      </c>
      <c r="N77" s="33">
        <f>SUM(N76:N76)</f>
        <v>0</v>
      </c>
      <c r="O77" s="33">
        <f>SUM(O76:O76)</f>
        <v>0</v>
      </c>
      <c r="P77" s="32">
        <f>Q77+U77</f>
        <v>0</v>
      </c>
      <c r="Q77" s="35">
        <f>R77+S77</f>
        <v>0</v>
      </c>
      <c r="R77" s="36">
        <f>SUM(R76:R76)</f>
        <v>0</v>
      </c>
      <c r="S77" s="36">
        <f>SUM(S76:S76)</f>
        <v>0</v>
      </c>
      <c r="T77" s="36">
        <f>SUM(T76:T76)</f>
        <v>0</v>
      </c>
      <c r="U77" s="32">
        <f>SUM(U76)</f>
        <v>0</v>
      </c>
      <c r="V77" s="47"/>
      <c r="W77" s="130"/>
      <c r="X77" s="25"/>
    </row>
    <row r="78" spans="1:24" ht="14.25">
      <c r="A78" s="182" t="s">
        <v>30</v>
      </c>
      <c r="B78" s="39"/>
      <c r="C78" s="159"/>
      <c r="D78" s="122"/>
      <c r="E78" s="122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48"/>
      <c r="W78" s="135"/>
      <c r="X78" s="65"/>
    </row>
    <row r="79" spans="1:24" ht="15">
      <c r="A79" s="43"/>
      <c r="B79" s="78"/>
      <c r="C79" s="44"/>
      <c r="D79" s="44"/>
      <c r="E79" s="123"/>
      <c r="F79" s="163"/>
      <c r="G79" s="42"/>
      <c r="H79" s="59"/>
      <c r="I79" s="59"/>
      <c r="J79" s="59"/>
      <c r="K79" s="59"/>
      <c r="L79" s="59"/>
      <c r="M79" s="59"/>
      <c r="N79" s="59"/>
      <c r="O79" s="59"/>
      <c r="P79" s="59"/>
      <c r="Q79" s="168"/>
      <c r="R79" s="59"/>
      <c r="S79" s="59"/>
      <c r="T79" s="59"/>
      <c r="U79" s="59"/>
      <c r="V79" s="170"/>
      <c r="W79" s="186"/>
      <c r="X79" s="75"/>
    </row>
    <row r="80" spans="1:24" ht="14.25">
      <c r="A80" s="31" t="s">
        <v>18</v>
      </c>
      <c r="B80" s="25"/>
      <c r="C80" s="160"/>
      <c r="D80" s="119"/>
      <c r="E80" s="119"/>
      <c r="F80" s="32">
        <f>G80+M80</f>
        <v>0</v>
      </c>
      <c r="G80" s="33">
        <f>H80+I80+J80+K80</f>
        <v>0</v>
      </c>
      <c r="H80" s="33">
        <f>SUM(H79:H79)</f>
        <v>0</v>
      </c>
      <c r="I80" s="33">
        <f>SUM(I79:I79)</f>
        <v>0</v>
      </c>
      <c r="J80" s="33">
        <f>SUM(J79:J79)</f>
        <v>0</v>
      </c>
      <c r="K80" s="33">
        <f>SUM(K79:K79)</f>
        <v>0</v>
      </c>
      <c r="L80" s="33">
        <f>SUM(L79:L79)</f>
        <v>0</v>
      </c>
      <c r="M80" s="34">
        <f>N80+O80</f>
        <v>0</v>
      </c>
      <c r="N80" s="33">
        <f>SUM(N79:N79)</f>
        <v>0</v>
      </c>
      <c r="O80" s="33">
        <f>SUM(O79:O79)</f>
        <v>0</v>
      </c>
      <c r="P80" s="32">
        <f>Q80+U80</f>
        <v>0</v>
      </c>
      <c r="Q80" s="35">
        <f>R80+S80</f>
        <v>0</v>
      </c>
      <c r="R80" s="36">
        <f>SUM(R79:R79)</f>
        <v>0</v>
      </c>
      <c r="S80" s="36">
        <f>SUM(S79:S79)</f>
        <v>0</v>
      </c>
      <c r="T80" s="36">
        <f>SUM(T79:T79)</f>
        <v>0</v>
      </c>
      <c r="U80" s="32">
        <f>SUM(U79)</f>
        <v>0</v>
      </c>
      <c r="V80" s="47"/>
      <c r="W80" s="130"/>
      <c r="X80" s="25"/>
    </row>
    <row r="81" spans="1:24" ht="14.25">
      <c r="A81" s="182" t="s">
        <v>39</v>
      </c>
      <c r="B81" s="39"/>
      <c r="C81" s="159"/>
      <c r="D81" s="122"/>
      <c r="E81" s="122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48"/>
      <c r="W81" s="135"/>
      <c r="X81" s="65"/>
    </row>
    <row r="82" spans="1:24" ht="12.75">
      <c r="A82" s="56"/>
      <c r="B82" s="25"/>
      <c r="C82" s="160"/>
      <c r="D82" s="119"/>
      <c r="E82" s="119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47"/>
      <c r="W82" s="130"/>
      <c r="X82" s="25"/>
    </row>
    <row r="83" spans="1:24" ht="14.25">
      <c r="A83" s="31" t="s">
        <v>18</v>
      </c>
      <c r="B83" s="25"/>
      <c r="C83" s="160"/>
      <c r="D83" s="119"/>
      <c r="E83" s="119"/>
      <c r="F83" s="32">
        <f>G83+M83</f>
        <v>0</v>
      </c>
      <c r="G83" s="33">
        <f>H83+I83+J83+K83</f>
        <v>0</v>
      </c>
      <c r="H83" s="33">
        <f>SUM(H82:H82)</f>
        <v>0</v>
      </c>
      <c r="I83" s="33">
        <f>SUM(I82:I82)</f>
        <v>0</v>
      </c>
      <c r="J83" s="33">
        <f>SUM(J82:J82)</f>
        <v>0</v>
      </c>
      <c r="K83" s="33">
        <f>SUM(K82:K82)</f>
        <v>0</v>
      </c>
      <c r="L83" s="33">
        <f>SUM(L82:L82)</f>
        <v>0</v>
      </c>
      <c r="M83" s="34">
        <f>N83+O83</f>
        <v>0</v>
      </c>
      <c r="N83" s="33">
        <f>SUM(N82:N82)</f>
        <v>0</v>
      </c>
      <c r="O83" s="33">
        <f>SUM(O82:O82)</f>
        <v>0</v>
      </c>
      <c r="P83" s="32">
        <f>Q83+U83</f>
        <v>0</v>
      </c>
      <c r="Q83" s="35">
        <f>R83+S83</f>
        <v>0</v>
      </c>
      <c r="R83" s="36">
        <f>SUM(R82:R82)</f>
        <v>0</v>
      </c>
      <c r="S83" s="36">
        <f>SUM(S82:S82)</f>
        <v>0</v>
      </c>
      <c r="T83" s="36">
        <f>SUM(T82:T82)</f>
        <v>0</v>
      </c>
      <c r="U83" s="32">
        <f>SUM(U82)</f>
        <v>0</v>
      </c>
      <c r="V83" s="47"/>
      <c r="W83" s="130"/>
      <c r="X83" s="25"/>
    </row>
    <row r="84" spans="1:24" ht="14.25">
      <c r="A84" s="182" t="s">
        <v>31</v>
      </c>
      <c r="B84" s="39"/>
      <c r="C84" s="159"/>
      <c r="D84" s="122"/>
      <c r="E84" s="122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48"/>
      <c r="W84" s="135"/>
      <c r="X84" s="65"/>
    </row>
    <row r="85" spans="1:24" ht="12.75">
      <c r="A85" s="56"/>
      <c r="B85" s="25"/>
      <c r="C85" s="160"/>
      <c r="D85" s="119"/>
      <c r="E85" s="119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47"/>
      <c r="W85" s="130"/>
      <c r="X85" s="25"/>
    </row>
    <row r="86" spans="1:24" ht="14.25">
      <c r="A86" s="31" t="s">
        <v>18</v>
      </c>
      <c r="B86" s="25"/>
      <c r="C86" s="160"/>
      <c r="D86" s="119"/>
      <c r="E86" s="119"/>
      <c r="F86" s="32">
        <f>G86+M86</f>
        <v>0</v>
      </c>
      <c r="G86" s="33">
        <f>H86+I86+J86+K86</f>
        <v>0</v>
      </c>
      <c r="H86" s="33">
        <f>SUM(H85:H85)</f>
        <v>0</v>
      </c>
      <c r="I86" s="33">
        <f>SUM(I85:I85)</f>
        <v>0</v>
      </c>
      <c r="J86" s="33">
        <f>SUM(J85:J85)</f>
        <v>0</v>
      </c>
      <c r="K86" s="33">
        <f>SUM(K85:K85)</f>
        <v>0</v>
      </c>
      <c r="L86" s="33">
        <f>SUM(L85:L85)</f>
        <v>0</v>
      </c>
      <c r="M86" s="34">
        <f>N86+O86</f>
        <v>0</v>
      </c>
      <c r="N86" s="33">
        <f>SUM(N85:N85)</f>
        <v>0</v>
      </c>
      <c r="O86" s="33">
        <f>SUM(O85:O85)</f>
        <v>0</v>
      </c>
      <c r="P86" s="32">
        <f>Q86+U86</f>
        <v>0</v>
      </c>
      <c r="Q86" s="35">
        <f>R86+S86</f>
        <v>0</v>
      </c>
      <c r="R86" s="36">
        <f>SUM(R85:R85)</f>
        <v>0</v>
      </c>
      <c r="S86" s="36">
        <f>SUM(S85:S85)</f>
        <v>0</v>
      </c>
      <c r="T86" s="36">
        <f>SUM(T85:T85)</f>
        <v>0</v>
      </c>
      <c r="U86" s="32">
        <f>SUM(U85)</f>
        <v>0</v>
      </c>
      <c r="V86" s="47"/>
      <c r="W86" s="130"/>
      <c r="X86" s="25"/>
    </row>
    <row r="87" spans="1:24" ht="14.25">
      <c r="A87" s="182" t="s">
        <v>32</v>
      </c>
      <c r="B87" s="39"/>
      <c r="C87" s="159"/>
      <c r="D87" s="122"/>
      <c r="E87" s="122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48"/>
      <c r="W87" s="135"/>
      <c r="X87" s="65"/>
    </row>
    <row r="88" spans="1:24" ht="12.75">
      <c r="A88" s="56"/>
      <c r="B88" s="25"/>
      <c r="C88" s="160"/>
      <c r="D88" s="119"/>
      <c r="E88" s="119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47"/>
      <c r="W88" s="130"/>
      <c r="X88" s="25"/>
    </row>
    <row r="89" spans="1:24" ht="14.25">
      <c r="A89" s="31" t="s">
        <v>18</v>
      </c>
      <c r="B89" s="25"/>
      <c r="C89" s="160"/>
      <c r="D89" s="119"/>
      <c r="E89" s="119"/>
      <c r="F89" s="32">
        <f>G89+M89</f>
        <v>0</v>
      </c>
      <c r="G89" s="33">
        <f>H89+I89+J89+K89</f>
        <v>0</v>
      </c>
      <c r="H89" s="33">
        <f>SUM(H88:H88)</f>
        <v>0</v>
      </c>
      <c r="I89" s="33">
        <f>SUM(I88:I88)</f>
        <v>0</v>
      </c>
      <c r="J89" s="33">
        <f>SUM(J88:J88)</f>
        <v>0</v>
      </c>
      <c r="K89" s="33">
        <f>SUM(K88:K88)</f>
        <v>0</v>
      </c>
      <c r="L89" s="33">
        <f>SUM(L88:L88)</f>
        <v>0</v>
      </c>
      <c r="M89" s="34">
        <f>N89+O89</f>
        <v>0</v>
      </c>
      <c r="N89" s="33">
        <f>SUM(N88:N88)</f>
        <v>0</v>
      </c>
      <c r="O89" s="33">
        <f>SUM(O88:O88)</f>
        <v>0</v>
      </c>
      <c r="P89" s="32">
        <f>Q89+U89</f>
        <v>0</v>
      </c>
      <c r="Q89" s="35">
        <f>R89+S89</f>
        <v>0</v>
      </c>
      <c r="R89" s="36">
        <f>SUM(R88:R88)</f>
        <v>0</v>
      </c>
      <c r="S89" s="36">
        <f>SUM(S88:S88)</f>
        <v>0</v>
      </c>
      <c r="T89" s="36">
        <f>SUM(T88:T88)</f>
        <v>0</v>
      </c>
      <c r="U89" s="32">
        <f>SUM(U88)</f>
        <v>0</v>
      </c>
      <c r="V89" s="47"/>
      <c r="W89" s="130"/>
      <c r="X89" s="25"/>
    </row>
    <row r="90" spans="1:24" ht="14.25">
      <c r="A90" s="182" t="s">
        <v>33</v>
      </c>
      <c r="B90" s="39"/>
      <c r="C90" s="159"/>
      <c r="D90" s="122"/>
      <c r="E90" s="122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48"/>
      <c r="W90" s="135"/>
      <c r="X90" s="65"/>
    </row>
    <row r="91" spans="1:24" s="84" customFormat="1" ht="15.75">
      <c r="A91" s="181"/>
      <c r="B91" s="176"/>
      <c r="C91" s="177"/>
      <c r="D91" s="90"/>
      <c r="E91" s="88"/>
      <c r="F91" s="72"/>
      <c r="G91" s="116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91"/>
      <c r="W91" s="91"/>
      <c r="X91" s="227"/>
    </row>
    <row r="92" spans="1:24" ht="14.25">
      <c r="A92" s="31" t="s">
        <v>18</v>
      </c>
      <c r="B92" s="25"/>
      <c r="C92" s="160"/>
      <c r="D92" s="119"/>
      <c r="E92" s="119"/>
      <c r="F92" s="32">
        <f>G92+M92</f>
        <v>0</v>
      </c>
      <c r="G92" s="33">
        <f>H92+I92+J92+K92</f>
        <v>0</v>
      </c>
      <c r="H92" s="33">
        <f>SUM(H91:H91)</f>
        <v>0</v>
      </c>
      <c r="I92" s="33">
        <f>SUM(I91:I91)</f>
        <v>0</v>
      </c>
      <c r="J92" s="33">
        <f>SUM(J91:J91)</f>
        <v>0</v>
      </c>
      <c r="K92" s="33">
        <f>SUM(K91:K91)</f>
        <v>0</v>
      </c>
      <c r="L92" s="33">
        <f>SUM(L91:L91)</f>
        <v>0</v>
      </c>
      <c r="M92" s="34">
        <f>N92+O92</f>
        <v>0</v>
      </c>
      <c r="N92" s="33">
        <f>SUM(N91:N91)</f>
        <v>0</v>
      </c>
      <c r="O92" s="33">
        <f>SUM(O91:O91)</f>
        <v>0</v>
      </c>
      <c r="P92" s="32">
        <f>Q92+U92</f>
        <v>0</v>
      </c>
      <c r="Q92" s="35">
        <f>R92+S92</f>
        <v>0</v>
      </c>
      <c r="R92" s="36">
        <f>SUM(R91:R91)</f>
        <v>0</v>
      </c>
      <c r="S92" s="36">
        <f>SUM(S91:S91)</f>
        <v>0</v>
      </c>
      <c r="T92" s="36">
        <f>SUM(T91:T91)</f>
        <v>0</v>
      </c>
      <c r="U92" s="32">
        <f>SUM(U91:U91)</f>
        <v>0</v>
      </c>
      <c r="V92" s="47"/>
      <c r="W92" s="130"/>
      <c r="X92" s="25"/>
    </row>
    <row r="93" spans="1:24" ht="14.25">
      <c r="A93" s="182" t="s">
        <v>34</v>
      </c>
      <c r="B93" s="39"/>
      <c r="C93" s="159"/>
      <c r="D93" s="122"/>
      <c r="E93" s="122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48"/>
      <c r="W93" s="135"/>
      <c r="X93" s="65"/>
    </row>
    <row r="94" spans="1:24" s="84" customFormat="1" ht="31.5">
      <c r="A94" s="181">
        <v>1</v>
      </c>
      <c r="B94" s="126" t="s">
        <v>109</v>
      </c>
      <c r="C94" s="177">
        <v>3116000319</v>
      </c>
      <c r="D94" s="117"/>
      <c r="E94" s="118"/>
      <c r="F94" s="251">
        <f>G94+M94</f>
        <v>294</v>
      </c>
      <c r="G94" s="252">
        <f>H94+I94+J94+K94</f>
        <v>294</v>
      </c>
      <c r="H94" s="253">
        <v>294</v>
      </c>
      <c r="I94" s="253"/>
      <c r="J94" s="253"/>
      <c r="K94" s="253"/>
      <c r="L94" s="70"/>
      <c r="M94" s="70">
        <v>0</v>
      </c>
      <c r="N94" s="70">
        <v>0</v>
      </c>
      <c r="O94" s="70"/>
      <c r="P94" s="163">
        <v>0</v>
      </c>
      <c r="Q94" s="168">
        <v>0</v>
      </c>
      <c r="R94" s="70">
        <v>0</v>
      </c>
      <c r="S94" s="70"/>
      <c r="T94" s="70"/>
      <c r="U94" s="70">
        <v>60</v>
      </c>
      <c r="V94" s="79" t="s">
        <v>118</v>
      </c>
      <c r="W94" s="131"/>
      <c r="X94" s="79"/>
    </row>
    <row r="95" spans="1:24" ht="14.25">
      <c r="A95" s="31" t="s">
        <v>18</v>
      </c>
      <c r="B95" s="25"/>
      <c r="C95" s="160"/>
      <c r="D95" s="119"/>
      <c r="E95" s="119"/>
      <c r="F95" s="251">
        <f>G95+M95</f>
        <v>294</v>
      </c>
      <c r="G95" s="252">
        <f>H95+I95+J95+K95</f>
        <v>294</v>
      </c>
      <c r="H95" s="252">
        <f>SUM(H94:H94)</f>
        <v>294</v>
      </c>
      <c r="I95" s="252">
        <f>SUM(I94:I94)</f>
        <v>0</v>
      </c>
      <c r="J95" s="252">
        <f>SUM(J94:J94)</f>
        <v>0</v>
      </c>
      <c r="K95" s="252">
        <f>SUM(K94:K94)</f>
        <v>0</v>
      </c>
      <c r="L95" s="33">
        <f>SUM(L94:L94)</f>
        <v>0</v>
      </c>
      <c r="M95" s="34">
        <f>N95+O95</f>
        <v>0</v>
      </c>
      <c r="N95" s="33">
        <f>SUM(N94:N94)</f>
        <v>0</v>
      </c>
      <c r="O95" s="33">
        <f>SUM(O94:O94)</f>
        <v>0</v>
      </c>
      <c r="P95" s="32">
        <f>Q95+U95</f>
        <v>60</v>
      </c>
      <c r="Q95" s="35">
        <f>R95+S95</f>
        <v>0</v>
      </c>
      <c r="R95" s="36">
        <f>SUM(R94:R94)</f>
        <v>0</v>
      </c>
      <c r="S95" s="36">
        <f>SUM(S94:S94)</f>
        <v>0</v>
      </c>
      <c r="T95" s="36">
        <f>SUM(T94:T94)</f>
        <v>0</v>
      </c>
      <c r="U95" s="32">
        <f>SUM(U94)</f>
        <v>60</v>
      </c>
      <c r="V95" s="47"/>
      <c r="W95" s="130"/>
      <c r="X95" s="25"/>
    </row>
    <row r="96" spans="1:24" ht="14.25">
      <c r="A96" s="182" t="s">
        <v>35</v>
      </c>
      <c r="B96" s="39"/>
      <c r="C96" s="159"/>
      <c r="D96" s="122"/>
      <c r="E96" s="122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48"/>
      <c r="W96" s="135"/>
      <c r="X96" s="65"/>
    </row>
    <row r="97" spans="1:24" ht="15.75">
      <c r="A97" s="56"/>
      <c r="B97" s="71"/>
      <c r="C97" s="44"/>
      <c r="D97" s="67"/>
      <c r="E97" s="67"/>
      <c r="F97" s="68"/>
      <c r="G97" s="68"/>
      <c r="H97" s="68"/>
      <c r="I97" s="68"/>
      <c r="J97" s="68"/>
      <c r="K97" s="68"/>
      <c r="L97" s="68"/>
      <c r="M97" s="69"/>
      <c r="N97" s="68"/>
      <c r="O97" s="68"/>
      <c r="P97" s="68"/>
      <c r="Q97" s="68"/>
      <c r="R97" s="68"/>
      <c r="S97" s="68"/>
      <c r="T97" s="68"/>
      <c r="U97" s="69"/>
      <c r="V97" s="66"/>
      <c r="W97" s="130"/>
      <c r="X97" s="25"/>
    </row>
    <row r="98" spans="1:24" ht="14.25">
      <c r="A98" s="31" t="s">
        <v>18</v>
      </c>
      <c r="B98" s="25"/>
      <c r="C98" s="160"/>
      <c r="D98" s="119"/>
      <c r="E98" s="119"/>
      <c r="F98" s="32">
        <f>G98+M98</f>
        <v>0</v>
      </c>
      <c r="G98" s="33">
        <f>H98+I98</f>
        <v>0</v>
      </c>
      <c r="H98" s="33">
        <f>SUM(H97:H97)</f>
        <v>0</v>
      </c>
      <c r="I98" s="33">
        <f>SUM(I97:I97)</f>
        <v>0</v>
      </c>
      <c r="J98" s="33">
        <f>SUM(J97:J97)</f>
        <v>0</v>
      </c>
      <c r="K98" s="33">
        <f>SUM(K97:K97)</f>
        <v>0</v>
      </c>
      <c r="L98" s="33">
        <f>SUM(L97:L97)</f>
        <v>0</v>
      </c>
      <c r="M98" s="34">
        <f>N98+O98</f>
        <v>0</v>
      </c>
      <c r="N98" s="33">
        <f>SUM(N97:N97)</f>
        <v>0</v>
      </c>
      <c r="O98" s="33">
        <f>SUM(O97:O97)</f>
        <v>0</v>
      </c>
      <c r="P98" s="32">
        <f>Q98+U98</f>
        <v>0</v>
      </c>
      <c r="Q98" s="35">
        <f>R98+S98</f>
        <v>0</v>
      </c>
      <c r="R98" s="36">
        <f>SUM(R97:R97)</f>
        <v>0</v>
      </c>
      <c r="S98" s="36">
        <f>SUM(S97:S97)</f>
        <v>0</v>
      </c>
      <c r="T98" s="36">
        <f>SUM(T97:T97)</f>
        <v>0</v>
      </c>
      <c r="U98" s="32">
        <f>SUM(U97)</f>
        <v>0</v>
      </c>
      <c r="V98" s="47"/>
      <c r="W98" s="130"/>
      <c r="X98" s="25"/>
    </row>
    <row r="99" spans="1:24" ht="14.25">
      <c r="A99" s="182" t="s">
        <v>36</v>
      </c>
      <c r="B99" s="39"/>
      <c r="C99" s="159"/>
      <c r="D99" s="122"/>
      <c r="E99" s="122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48"/>
      <c r="W99" s="135"/>
      <c r="X99" s="65"/>
    </row>
    <row r="100" spans="1:24" s="219" customFormat="1" ht="49.5" customHeight="1">
      <c r="A100" s="222">
        <v>1</v>
      </c>
      <c r="B100" s="198" t="s">
        <v>72</v>
      </c>
      <c r="C100" s="223">
        <v>3119007810</v>
      </c>
      <c r="D100" s="224" t="s">
        <v>71</v>
      </c>
      <c r="E100" s="224">
        <v>92</v>
      </c>
      <c r="F100" s="194">
        <f>G100+M100</f>
        <v>542.893</v>
      </c>
      <c r="G100" s="220">
        <f>H100+I100+J100+K100</f>
        <v>542.893</v>
      </c>
      <c r="H100" s="194">
        <v>542.893</v>
      </c>
      <c r="I100" s="164">
        <v>0</v>
      </c>
      <c r="J100" s="164">
        <v>0</v>
      </c>
      <c r="K100" s="164">
        <v>0</v>
      </c>
      <c r="L100" s="221">
        <v>25.567</v>
      </c>
      <c r="M100" s="194">
        <v>0</v>
      </c>
      <c r="N100" s="194">
        <v>0</v>
      </c>
      <c r="O100" s="194"/>
      <c r="P100" s="194">
        <v>189.468</v>
      </c>
      <c r="Q100" s="194">
        <v>189.468</v>
      </c>
      <c r="R100" s="194">
        <v>189.468</v>
      </c>
      <c r="S100" s="194">
        <v>0</v>
      </c>
      <c r="T100" s="194">
        <v>6.49</v>
      </c>
      <c r="U100" s="194">
        <v>0</v>
      </c>
      <c r="V100" s="225" t="s">
        <v>61</v>
      </c>
      <c r="W100" s="226">
        <v>41176</v>
      </c>
      <c r="X100" s="218"/>
    </row>
    <row r="101" spans="1:24" ht="15.75">
      <c r="A101" s="31" t="s">
        <v>18</v>
      </c>
      <c r="B101" s="25"/>
      <c r="C101" s="160"/>
      <c r="D101" s="119"/>
      <c r="E101" s="119"/>
      <c r="F101" s="32">
        <f>G101+M101</f>
        <v>542.893</v>
      </c>
      <c r="G101" s="86">
        <f>H101+I101+J101+K101</f>
        <v>542.893</v>
      </c>
      <c r="H101" s="33">
        <f>SUM(H100:H100)</f>
        <v>542.893</v>
      </c>
      <c r="I101" s="33">
        <f>SUM(I100:I100)</f>
        <v>0</v>
      </c>
      <c r="J101" s="33">
        <f>SUM(J100:J100)</f>
        <v>0</v>
      </c>
      <c r="K101" s="33">
        <f>SUM(K100:K100)</f>
        <v>0</v>
      </c>
      <c r="L101" s="33">
        <f>SUM(L100:L100)</f>
        <v>25.567</v>
      </c>
      <c r="M101" s="34">
        <f>N101+O101</f>
        <v>0</v>
      </c>
      <c r="N101" s="33">
        <f>SUM(N100:N100)</f>
        <v>0</v>
      </c>
      <c r="O101" s="33">
        <f>SUM(O100:O100)</f>
        <v>0</v>
      </c>
      <c r="P101" s="32">
        <f>Q101+U101</f>
        <v>189.468</v>
      </c>
      <c r="Q101" s="35">
        <f>R101+S101</f>
        <v>189.468</v>
      </c>
      <c r="R101" s="36">
        <f>SUM(R100:R100)</f>
        <v>189.468</v>
      </c>
      <c r="S101" s="36">
        <f>SUM(S100:S100)</f>
        <v>0</v>
      </c>
      <c r="T101" s="36">
        <f>SUM(T100:T100)</f>
        <v>6.49</v>
      </c>
      <c r="U101" s="36">
        <f>SUM(U100:U100)</f>
        <v>0</v>
      </c>
      <c r="V101" s="76"/>
      <c r="W101" s="138"/>
      <c r="X101" s="77"/>
    </row>
    <row r="102" spans="1:24" ht="14.25">
      <c r="A102" s="182" t="s">
        <v>37</v>
      </c>
      <c r="B102" s="39"/>
      <c r="C102" s="159"/>
      <c r="D102" s="122"/>
      <c r="E102" s="122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191" t="s">
        <v>60</v>
      </c>
      <c r="V102" s="48"/>
      <c r="W102" s="135"/>
      <c r="X102" s="65"/>
    </row>
    <row r="103" spans="1:24" ht="45">
      <c r="A103" s="181">
        <v>1</v>
      </c>
      <c r="B103" s="173" t="s">
        <v>85</v>
      </c>
      <c r="C103" s="180">
        <v>3121060232</v>
      </c>
      <c r="D103" s="175" t="s">
        <v>86</v>
      </c>
      <c r="E103" s="175">
        <v>53</v>
      </c>
      <c r="F103" s="32">
        <f>G103+M103</f>
        <v>225.29999999999998</v>
      </c>
      <c r="G103" s="33">
        <f>H103+I103+J103+K103</f>
        <v>225.29999999999998</v>
      </c>
      <c r="H103" s="172">
        <v>218.2</v>
      </c>
      <c r="I103" s="172">
        <v>0</v>
      </c>
      <c r="J103" s="172"/>
      <c r="K103" s="172">
        <v>7.1</v>
      </c>
      <c r="L103" s="171"/>
      <c r="M103" s="171">
        <v>0</v>
      </c>
      <c r="N103" s="171">
        <v>0</v>
      </c>
      <c r="O103" s="171">
        <v>0</v>
      </c>
      <c r="P103" s="171">
        <v>0</v>
      </c>
      <c r="Q103" s="171">
        <v>0</v>
      </c>
      <c r="R103" s="171">
        <v>0</v>
      </c>
      <c r="S103" s="171">
        <v>0</v>
      </c>
      <c r="T103" s="171">
        <v>0</v>
      </c>
      <c r="U103" s="171">
        <v>0</v>
      </c>
      <c r="V103" s="249" t="s">
        <v>87</v>
      </c>
      <c r="W103" s="189"/>
      <c r="X103" s="190"/>
    </row>
    <row r="104" spans="1:24" ht="14.25">
      <c r="A104" s="31" t="s">
        <v>18</v>
      </c>
      <c r="B104" s="25"/>
      <c r="C104" s="160"/>
      <c r="D104" s="119"/>
      <c r="E104" s="119"/>
      <c r="F104" s="32">
        <f>G104+M104</f>
        <v>225.29999999999998</v>
      </c>
      <c r="G104" s="33">
        <f>H104+I104+J104+K104</f>
        <v>225.29999999999998</v>
      </c>
      <c r="H104" s="33">
        <f>SUM(H103:H103)</f>
        <v>218.2</v>
      </c>
      <c r="I104" s="33">
        <f>SUM(I103:I103)</f>
        <v>0</v>
      </c>
      <c r="J104" s="33">
        <f>SUM(J103:J103)</f>
        <v>0</v>
      </c>
      <c r="K104" s="33">
        <f>SUM(K103:K103)</f>
        <v>7.1</v>
      </c>
      <c r="L104" s="33">
        <f>SUM(L103:L103)</f>
        <v>0</v>
      </c>
      <c r="M104" s="34">
        <f>N104+O104</f>
        <v>0</v>
      </c>
      <c r="N104" s="33">
        <f>SUM(N103:N103)</f>
        <v>0</v>
      </c>
      <c r="O104" s="33">
        <f>SUM(O103:O103)</f>
        <v>0</v>
      </c>
      <c r="P104" s="32">
        <f>Q104+U104</f>
        <v>0</v>
      </c>
      <c r="Q104" s="35">
        <f>R104+S104</f>
        <v>0</v>
      </c>
      <c r="R104" s="36">
        <f>SUM(R103:R103)</f>
        <v>0</v>
      </c>
      <c r="S104" s="36">
        <f>SUM(S103:S103)</f>
        <v>0</v>
      </c>
      <c r="T104" s="36">
        <f>SUM(T103:T103)</f>
        <v>0</v>
      </c>
      <c r="U104" s="32">
        <f>SUM(U103)</f>
        <v>0</v>
      </c>
      <c r="V104" s="47"/>
      <c r="W104" s="130"/>
      <c r="X104" s="25"/>
    </row>
    <row r="105" spans="1:24" ht="14.25">
      <c r="A105" s="41" t="s">
        <v>38</v>
      </c>
      <c r="B105" s="25"/>
      <c r="C105" s="160"/>
      <c r="D105" s="119"/>
      <c r="E105" s="119"/>
      <c r="F105" s="251">
        <f>F104+F101+F98+F95+F92+F89+F86+F83+F80+F77+F74+F71+F68+F65+F62+F59+F56+F48+F42+F37+F34+F31</f>
        <v>22664.152</v>
      </c>
      <c r="G105" s="281">
        <f>G104+G101+G98+G95+G92+G89+G86+G83+G80+G77+G74+G71+G68+G65+G62+G59+G56+G48+G42+G37+G34+G31</f>
        <v>22664.152000000002</v>
      </c>
      <c r="H105" s="282">
        <f>H104+H101+H98+H95+H92+H89+H86+H83+H80+H77+H74+H71+H68+H65+H62+H59+H56+H48+H42+H37+H34+H31</f>
        <v>21306.593</v>
      </c>
      <c r="I105" s="282">
        <f>I104+I101+I98+I95+I92+I89+I86+I83+I80+I77+I74+I71+I68+I65+I62+I59+I56+I48+I42+I37+I34+I31</f>
        <v>353.32</v>
      </c>
      <c r="J105" s="282">
        <f>J104+J101+J98+J95+J92+J89+J86+J83+J80+J77+J74+J71+J68+J65+J62+J59+J56+J48+J42+J37+J34+J31</f>
        <v>113.509</v>
      </c>
      <c r="K105" s="282">
        <f>K104+K101+K98+K95+K92+K89+K86+K83+K80+K77+K74+K71+K68+K65+K62+K59+K56+K48+K42+K37+K34+K31</f>
        <v>890.73</v>
      </c>
      <c r="L105" s="282">
        <f>L104+L101+L98+L95+L92+L89+L86+L83+L80+L77+L74+L71+L68+L65+L62+L59+L56+L48+L42+L37+L34+L31</f>
        <v>111.767</v>
      </c>
      <c r="M105" s="283">
        <f>M104+M101+M98+M95+M92+M89+M86+M83+M80+M77+M74+M71+M68+M65+M62+M59+M56+M48+M42+M37+M34+M31</f>
        <v>0</v>
      </c>
      <c r="N105" s="282">
        <f>N104+N101+N98+N95+N92+N89+N86+N83+N80+N77+N74+N71+N68+N65+N62+N59+N56+N48+N42+N37+N34+N31</f>
        <v>0</v>
      </c>
      <c r="O105" s="282">
        <f>O104+O101+O98+O95+O92+O89+O86+O83+O80+O77+O74+O71+O68+O65+O62+O59+O56+O48+O42+O37+O34+O31</f>
        <v>0</v>
      </c>
      <c r="P105" s="251">
        <f>P104+P101+P98+P95+P92+P89+P86+P83+P80+P77+P74+P71+P68+P65+P62+P59+P56+P48+P42+P37+P34+P31</f>
        <v>5337.278</v>
      </c>
      <c r="Q105" s="284">
        <f>Q104+Q101+Q98+Q95+Q92+Q89+Q86+Q83+Q80+Q77+Q74+Q71+Q68+Q65+Q62+Q59+Q56+Q48+Q42+Q37+Q34+Q31</f>
        <v>5277.278</v>
      </c>
      <c r="R105" s="284">
        <f>R104+R101+R98+R95+R92+R89+R86+R83+R80+R77+R74+R71+R68+R65+R62+R59+R56+R48+R42+R37+R34+R31</f>
        <v>5221.588</v>
      </c>
      <c r="S105" s="284">
        <f>S104+S101+S98+S95+S92+S89+S86+S83+S80+S77+S74+S71+S68+S65+S62+S59+S56+S48+S42+S37+S34+S31</f>
        <v>55.69</v>
      </c>
      <c r="T105" s="284">
        <f>T104+T101+T98+T95+T92+T89+T86+T83+T80+T77+T74+T71+T68+T65+T62+T59+T56+T48+T42+T37+T34+T31</f>
        <v>21.689999999999998</v>
      </c>
      <c r="U105" s="251">
        <f>U104+U101+U98+U95+U92+U89+U86+U83+U80+U77+U74+U71+U68+U65+U62+U59+U56+U48+U42+U37+U34+U31</f>
        <v>60</v>
      </c>
      <c r="V105" s="47"/>
      <c r="W105" s="130"/>
      <c r="X105" s="25"/>
    </row>
    <row r="109" spans="2:4" ht="18.75">
      <c r="B109" s="185" t="s">
        <v>79</v>
      </c>
      <c r="C109" s="161"/>
      <c r="D109" s="124"/>
    </row>
    <row r="110" spans="2:3" ht="18.75">
      <c r="B110" s="58"/>
      <c r="C110" s="162"/>
    </row>
    <row r="114" ht="12.75">
      <c r="B114" s="62" t="s">
        <v>64</v>
      </c>
    </row>
    <row r="115" ht="12.75">
      <c r="B115" s="62" t="s">
        <v>43</v>
      </c>
    </row>
  </sheetData>
  <sheetProtection/>
  <mergeCells count="32">
    <mergeCell ref="B30:D30"/>
    <mergeCell ref="M4:O5"/>
    <mergeCell ref="O7:O8"/>
    <mergeCell ref="J7:J8"/>
    <mergeCell ref="E4:E8"/>
    <mergeCell ref="G6:G8"/>
    <mergeCell ref="A2:V2"/>
    <mergeCell ref="A4:A8"/>
    <mergeCell ref="B4:B8"/>
    <mergeCell ref="C4:C8"/>
    <mergeCell ref="D4:D8"/>
    <mergeCell ref="K7:K8"/>
    <mergeCell ref="I7:I8"/>
    <mergeCell ref="H7:H8"/>
    <mergeCell ref="G4:L5"/>
    <mergeCell ref="L6:L8"/>
    <mergeCell ref="X4:X8"/>
    <mergeCell ref="R6:S6"/>
    <mergeCell ref="T6:T8"/>
    <mergeCell ref="W4:W8"/>
    <mergeCell ref="U4:U8"/>
    <mergeCell ref="H6:K6"/>
    <mergeCell ref="N7:N8"/>
    <mergeCell ref="V4:V8"/>
    <mergeCell ref="Q4:T5"/>
    <mergeCell ref="S7:S8"/>
    <mergeCell ref="R7:R8"/>
    <mergeCell ref="P4:P8"/>
    <mergeCell ref="F4:F8"/>
    <mergeCell ref="N6:O6"/>
    <mergeCell ref="M6:M8"/>
    <mergeCell ref="Q6:Q8"/>
  </mergeCells>
  <printOptions/>
  <pageMargins left="0.1968503937007874" right="0.15748031496062992" top="0.15748031496062992" bottom="0.11811023622047245" header="0.2362204724409449" footer="0.5118110236220472"/>
  <pageSetup horizontalDpi="600" verticalDpi="600" orientation="landscape" paperSize="9" scale="40" r:id="rId1"/>
  <rowBreaks count="3" manualBreakCount="3">
    <brk id="18" max="23" man="1"/>
    <brk id="46" max="23" man="1"/>
    <brk id="9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Мясоедова</cp:lastModifiedBy>
  <cp:lastPrinted>2015-09-16T06:56:22Z</cp:lastPrinted>
  <dcterms:created xsi:type="dcterms:W3CDTF">1996-10-08T23:32:33Z</dcterms:created>
  <dcterms:modified xsi:type="dcterms:W3CDTF">2015-09-23T06:29:23Z</dcterms:modified>
  <cp:category/>
  <cp:version/>
  <cp:contentType/>
  <cp:contentStatus/>
</cp:coreProperties>
</file>