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9440" windowHeight="13176"/>
  </bookViews>
  <sheets>
    <sheet name="Распределение авто" sheetId="1" r:id="rId1"/>
    <sheet name="ГК" sheetId="4" r:id="rId2"/>
    <sheet name="Лист2" sheetId="2" r:id="rId3"/>
    <sheet name="Лист3" sheetId="3" r:id="rId4"/>
  </sheets>
  <definedNames>
    <definedName name="_xlnm._FilterDatabase" localSheetId="1" hidden="1">ГК!$A$6:$AA$6</definedName>
    <definedName name="_xlnm._FilterDatabase" localSheetId="0" hidden="1">'Распределение авто'!$A$10:$AA$87</definedName>
    <definedName name="_xlnm.Print_Titles" localSheetId="0">'Распределение авто'!$5:$7</definedName>
  </definedNames>
  <calcPr calcId="145621"/>
</workbook>
</file>

<file path=xl/calcChain.xml><?xml version="1.0" encoding="utf-8"?>
<calcChain xmlns="http://schemas.openxmlformats.org/spreadsheetml/2006/main">
  <c r="AA10" i="1" l="1"/>
  <c r="AA11" i="1"/>
  <c r="AA65" i="1"/>
  <c r="AA86" i="1"/>
  <c r="Z11" i="1"/>
  <c r="Z65" i="1"/>
  <c r="Z86" i="1"/>
  <c r="Z10" i="1"/>
  <c r="Q87" i="1"/>
  <c r="P87" i="1"/>
  <c r="Y87" i="1"/>
  <c r="X87" i="1"/>
  <c r="W87" i="1"/>
  <c r="V87" i="1"/>
  <c r="U87" i="1"/>
  <c r="T87" i="1"/>
  <c r="S87" i="1"/>
  <c r="R87" i="1"/>
  <c r="E87" i="1" l="1"/>
  <c r="I87" i="1"/>
  <c r="H87" i="1"/>
  <c r="C81" i="1"/>
  <c r="G87" i="1"/>
  <c r="AA81" i="1" l="1"/>
  <c r="Z81" i="1"/>
  <c r="O87" i="1"/>
  <c r="N87" i="1"/>
  <c r="M87" i="1"/>
  <c r="L87" i="1"/>
  <c r="K87" i="1"/>
  <c r="J87" i="1"/>
  <c r="F87" i="1"/>
  <c r="C84" i="1" l="1"/>
  <c r="C85" i="1"/>
  <c r="C79" i="1"/>
  <c r="C80" i="1"/>
  <c r="C82" i="1"/>
  <c r="C83" i="1"/>
  <c r="C76" i="1"/>
  <c r="C77" i="1"/>
  <c r="C78" i="1"/>
  <c r="C56" i="1"/>
  <c r="C57" i="1"/>
  <c r="C58" i="1"/>
  <c r="C59" i="1"/>
  <c r="C60" i="1"/>
  <c r="C61" i="1"/>
  <c r="C62" i="1"/>
  <c r="C63" i="1"/>
  <c r="C64" i="1"/>
  <c r="C66" i="1"/>
  <c r="C67" i="1"/>
  <c r="C68" i="1"/>
  <c r="C69" i="1"/>
  <c r="C70" i="1"/>
  <c r="C71" i="1"/>
  <c r="C72" i="1"/>
  <c r="C73" i="1"/>
  <c r="C74" i="1"/>
  <c r="C75" i="1"/>
  <c r="C53" i="1"/>
  <c r="C47" i="1"/>
  <c r="C48" i="1"/>
  <c r="C49" i="1"/>
  <c r="C50" i="1"/>
  <c r="C51" i="1"/>
  <c r="C52" i="1"/>
  <c r="C54" i="1"/>
  <c r="C55" i="1"/>
  <c r="C45" i="1"/>
  <c r="C46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2" i="1"/>
  <c r="C13" i="1"/>
  <c r="AA17" i="1" l="1"/>
  <c r="Z17" i="1"/>
  <c r="AA25" i="1"/>
  <c r="Z25" i="1"/>
  <c r="AA33" i="1"/>
  <c r="Z33" i="1"/>
  <c r="AA41" i="1"/>
  <c r="Z41" i="1"/>
  <c r="Z52" i="1"/>
  <c r="AA52" i="1"/>
  <c r="Z74" i="1"/>
  <c r="AA74" i="1"/>
  <c r="Z70" i="1"/>
  <c r="AA70" i="1"/>
  <c r="AA61" i="1"/>
  <c r="Z61" i="1"/>
  <c r="Z76" i="1"/>
  <c r="AA76" i="1"/>
  <c r="Z84" i="1"/>
  <c r="AA84" i="1"/>
  <c r="AA13" i="1"/>
  <c r="Z13" i="1"/>
  <c r="Z20" i="1"/>
  <c r="AA20" i="1"/>
  <c r="Z32" i="1"/>
  <c r="AA32" i="1"/>
  <c r="Z40" i="1"/>
  <c r="AA40" i="1"/>
  <c r="Z44" i="1"/>
  <c r="AA44" i="1"/>
  <c r="AA49" i="1"/>
  <c r="Z49" i="1"/>
  <c r="AA71" i="1"/>
  <c r="Z71" i="1"/>
  <c r="Z62" i="1"/>
  <c r="AA62" i="1"/>
  <c r="AA77" i="1"/>
  <c r="Z77" i="1"/>
  <c r="AA85" i="1"/>
  <c r="Z85" i="1"/>
  <c r="AA15" i="1"/>
  <c r="Z15" i="1"/>
  <c r="AA19" i="1"/>
  <c r="Z19" i="1"/>
  <c r="AA23" i="1"/>
  <c r="Z23" i="1"/>
  <c r="AA27" i="1"/>
  <c r="Z27" i="1"/>
  <c r="AA31" i="1"/>
  <c r="Z31" i="1"/>
  <c r="AA35" i="1"/>
  <c r="Z35" i="1"/>
  <c r="AA39" i="1"/>
  <c r="Z39" i="1"/>
  <c r="AA43" i="1"/>
  <c r="Z43" i="1"/>
  <c r="AA55" i="1"/>
  <c r="Z55" i="1"/>
  <c r="Z50" i="1"/>
  <c r="AA50" i="1"/>
  <c r="AA53" i="1"/>
  <c r="Z53" i="1"/>
  <c r="Z72" i="1"/>
  <c r="AA72" i="1"/>
  <c r="Z68" i="1"/>
  <c r="AA68" i="1"/>
  <c r="AA63" i="1"/>
  <c r="Z63" i="1"/>
  <c r="AA59" i="1"/>
  <c r="Z59" i="1"/>
  <c r="Z78" i="1"/>
  <c r="AA78" i="1"/>
  <c r="Z82" i="1"/>
  <c r="AA82" i="1"/>
  <c r="Z12" i="1"/>
  <c r="AA12" i="1"/>
  <c r="AA21" i="1"/>
  <c r="Z21" i="1"/>
  <c r="AA29" i="1"/>
  <c r="Z29" i="1"/>
  <c r="AA37" i="1"/>
  <c r="Z37" i="1"/>
  <c r="Z46" i="1"/>
  <c r="AA46" i="1"/>
  <c r="Z48" i="1"/>
  <c r="AA48" i="1"/>
  <c r="Z66" i="1"/>
  <c r="AA66" i="1"/>
  <c r="AA57" i="1"/>
  <c r="Z57" i="1"/>
  <c r="AA79" i="1"/>
  <c r="Z79" i="1"/>
  <c r="Z16" i="1"/>
  <c r="AA16" i="1"/>
  <c r="Z24" i="1"/>
  <c r="AA24" i="1"/>
  <c r="Z28" i="1"/>
  <c r="AA28" i="1"/>
  <c r="Z36" i="1"/>
  <c r="AA36" i="1"/>
  <c r="Z54" i="1"/>
  <c r="AA54" i="1"/>
  <c r="AA75" i="1"/>
  <c r="Z75" i="1"/>
  <c r="AA67" i="1"/>
  <c r="Z67" i="1"/>
  <c r="Z58" i="1"/>
  <c r="AA58" i="1"/>
  <c r="Z80" i="1"/>
  <c r="AA80" i="1"/>
  <c r="Z14" i="1"/>
  <c r="AA14" i="1"/>
  <c r="Z18" i="1"/>
  <c r="AA18" i="1"/>
  <c r="Z22" i="1"/>
  <c r="AA22" i="1"/>
  <c r="Z26" i="1"/>
  <c r="AA26" i="1"/>
  <c r="Z30" i="1"/>
  <c r="AA30" i="1"/>
  <c r="Z34" i="1"/>
  <c r="AA34" i="1"/>
  <c r="Z38" i="1"/>
  <c r="AA38" i="1"/>
  <c r="Z42" i="1"/>
  <c r="AA42" i="1"/>
  <c r="AA45" i="1"/>
  <c r="Z45" i="1"/>
  <c r="AA51" i="1"/>
  <c r="Z51" i="1"/>
  <c r="AA47" i="1"/>
  <c r="Z47" i="1"/>
  <c r="AA73" i="1"/>
  <c r="Z73" i="1"/>
  <c r="AA69" i="1"/>
  <c r="Z69" i="1"/>
  <c r="Z64" i="1"/>
  <c r="AA64" i="1"/>
  <c r="Z60" i="1"/>
  <c r="AA60" i="1"/>
  <c r="Z56" i="1"/>
  <c r="AA56" i="1"/>
  <c r="AA83" i="1"/>
  <c r="Z83" i="1"/>
  <c r="C87" i="1"/>
  <c r="AA87" i="1" l="1"/>
  <c r="Z87" i="1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7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2" i="4"/>
  <c r="V63" i="4"/>
  <c r="V64" i="4"/>
  <c r="V65" i="4"/>
  <c r="V66" i="4"/>
  <c r="V67" i="4"/>
  <c r="V68" i="4"/>
  <c r="V69" i="4"/>
  <c r="V70" i="4"/>
  <c r="V71" i="4"/>
  <c r="V72" i="4"/>
  <c r="V73" i="4"/>
  <c r="V74" i="4"/>
  <c r="V75" i="4"/>
  <c r="V76" i="4"/>
  <c r="V77" i="4"/>
  <c r="V78" i="4"/>
  <c r="V79" i="4"/>
  <c r="V80" i="4"/>
  <c r="V81" i="4"/>
  <c r="V82" i="4"/>
  <c r="V83" i="4"/>
  <c r="V84" i="4"/>
  <c r="V85" i="4"/>
  <c r="V86" i="4"/>
  <c r="V87" i="4"/>
  <c r="V88" i="4"/>
  <c r="V89" i="4"/>
  <c r="V90" i="4"/>
  <c r="V91" i="4"/>
  <c r="V92" i="4"/>
  <c r="V14" i="4"/>
  <c r="V15" i="4"/>
  <c r="V16" i="4"/>
  <c r="V17" i="4"/>
  <c r="V18" i="4"/>
  <c r="V19" i="4"/>
  <c r="V13" i="4"/>
  <c r="V10" i="4"/>
  <c r="V11" i="4"/>
  <c r="V9" i="4"/>
  <c r="V8" i="4"/>
  <c r="W93" i="4"/>
  <c r="S93" i="4"/>
  <c r="O93" i="4"/>
  <c r="K93" i="4"/>
  <c r="G93" i="4"/>
  <c r="C93" i="4"/>
  <c r="K95" i="4" s="1"/>
  <c r="AA92" i="4"/>
  <c r="AA91" i="4"/>
  <c r="AA90" i="4"/>
  <c r="AA89" i="4"/>
  <c r="AA88" i="4"/>
  <c r="AA87" i="4"/>
  <c r="AA86" i="4"/>
  <c r="AA85" i="4"/>
  <c r="AA84" i="4"/>
  <c r="AA83" i="4"/>
  <c r="AA82" i="4"/>
  <c r="AA81" i="4"/>
  <c r="AA80" i="4"/>
  <c r="AA79" i="4"/>
  <c r="AA78" i="4"/>
  <c r="AA77" i="4"/>
  <c r="AA76" i="4"/>
  <c r="AA75" i="4"/>
  <c r="AA74" i="4"/>
  <c r="AA73" i="4"/>
  <c r="AA72" i="4"/>
  <c r="AA71" i="4"/>
  <c r="AA70" i="4"/>
  <c r="AA69" i="4"/>
  <c r="AA68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AA54" i="4"/>
  <c r="AA53" i="4"/>
  <c r="AA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O95" i="4" l="1"/>
  <c r="AA93" i="4"/>
</calcChain>
</file>

<file path=xl/sharedStrings.xml><?xml version="1.0" encoding="utf-8"?>
<sst xmlns="http://schemas.openxmlformats.org/spreadsheetml/2006/main" count="327" uniqueCount="223">
  <si>
    <t>Субъект Российской Федерации</t>
  </si>
  <si>
    <t>Количество автомобилей скорой медицинской помощи</t>
  </si>
  <si>
    <t>1.</t>
  </si>
  <si>
    <t>Республика Адыгея</t>
  </si>
  <si>
    <t>2.</t>
  </si>
  <si>
    <t>Республика Алтай</t>
  </si>
  <si>
    <t>3.</t>
  </si>
  <si>
    <t>Республика Башкортостан</t>
  </si>
  <si>
    <t>4.</t>
  </si>
  <si>
    <t>Республика Бурятия</t>
  </si>
  <si>
    <t>5.</t>
  </si>
  <si>
    <t>Республика Дагестан</t>
  </si>
  <si>
    <t>6.</t>
  </si>
  <si>
    <t>Республика Ингушетия</t>
  </si>
  <si>
    <t>7.</t>
  </si>
  <si>
    <t>Кабардино-Балкарская Республика</t>
  </si>
  <si>
    <t>8.</t>
  </si>
  <si>
    <t>Республика Калмыкия</t>
  </si>
  <si>
    <t>9.</t>
  </si>
  <si>
    <t>Карачаево-Черкесская Республика</t>
  </si>
  <si>
    <t>10.</t>
  </si>
  <si>
    <t>Республика Карелия</t>
  </si>
  <si>
    <t>11.</t>
  </si>
  <si>
    <t>Республика Коми</t>
  </si>
  <si>
    <t>12.</t>
  </si>
  <si>
    <t>Республика Крым</t>
  </si>
  <si>
    <t>13.</t>
  </si>
  <si>
    <t>Республика Марий Эл</t>
  </si>
  <si>
    <t>14.</t>
  </si>
  <si>
    <t>Республика Мордовия</t>
  </si>
  <si>
    <t>15.</t>
  </si>
  <si>
    <t>Республика Саха (Якутия)</t>
  </si>
  <si>
    <t>16.</t>
  </si>
  <si>
    <t>Республика Северная Осетия - Алания</t>
  </si>
  <si>
    <t>17.</t>
  </si>
  <si>
    <t>Республика Татарстан</t>
  </si>
  <si>
    <t>18.</t>
  </si>
  <si>
    <t>Республика Тыва</t>
  </si>
  <si>
    <t>19.</t>
  </si>
  <si>
    <t>Удмуртская Республика</t>
  </si>
  <si>
    <t>20.</t>
  </si>
  <si>
    <t>Республика Хакасия</t>
  </si>
  <si>
    <t>21.</t>
  </si>
  <si>
    <t>Чеченская Республика</t>
  </si>
  <si>
    <t>22.</t>
  </si>
  <si>
    <t>Чувашская Республика</t>
  </si>
  <si>
    <t>23.</t>
  </si>
  <si>
    <t>Алтайский край</t>
  </si>
  <si>
    <t>24.</t>
  </si>
  <si>
    <t>Забайкальский край</t>
  </si>
  <si>
    <t>25.</t>
  </si>
  <si>
    <t>Камчатский край</t>
  </si>
  <si>
    <t>26.</t>
  </si>
  <si>
    <t>Краснодарский край</t>
  </si>
  <si>
    <t>27.</t>
  </si>
  <si>
    <t>Красноярский край</t>
  </si>
  <si>
    <t>28.</t>
  </si>
  <si>
    <t>Пермский край</t>
  </si>
  <si>
    <t>29.</t>
  </si>
  <si>
    <t>Приморский край</t>
  </si>
  <si>
    <t>30.</t>
  </si>
  <si>
    <t>Ставропольский край</t>
  </si>
  <si>
    <t>31.</t>
  </si>
  <si>
    <t>Хабаровский край</t>
  </si>
  <si>
    <t>32.</t>
  </si>
  <si>
    <t>Амурская область</t>
  </si>
  <si>
    <t>33.</t>
  </si>
  <si>
    <t>Архангельская область</t>
  </si>
  <si>
    <t>34.</t>
  </si>
  <si>
    <t>Астраханская область</t>
  </si>
  <si>
    <t>35.</t>
  </si>
  <si>
    <t>Белгородская область</t>
  </si>
  <si>
    <t>36.</t>
  </si>
  <si>
    <t>Брянская область</t>
  </si>
  <si>
    <t>37.</t>
  </si>
  <si>
    <t>Владимирская область</t>
  </si>
  <si>
    <t>38.</t>
  </si>
  <si>
    <t>Волгоградская область</t>
  </si>
  <si>
    <t>39.</t>
  </si>
  <si>
    <t>Вологодская область</t>
  </si>
  <si>
    <t>40.</t>
  </si>
  <si>
    <t>Воронежская область</t>
  </si>
  <si>
    <t>41.</t>
  </si>
  <si>
    <t>Ивановская область</t>
  </si>
  <si>
    <t>42.</t>
  </si>
  <si>
    <t>Иркутская область</t>
  </si>
  <si>
    <t>43.</t>
  </si>
  <si>
    <t>Калининградская область</t>
  </si>
  <si>
    <t>44.</t>
  </si>
  <si>
    <t>Калужская область</t>
  </si>
  <si>
    <t>45.</t>
  </si>
  <si>
    <t>Кемеровская область</t>
  </si>
  <si>
    <t>46.</t>
  </si>
  <si>
    <t>Кировская область</t>
  </si>
  <si>
    <t>47.</t>
  </si>
  <si>
    <t>Костромская область</t>
  </si>
  <si>
    <t>48.</t>
  </si>
  <si>
    <t>Курганская область</t>
  </si>
  <si>
    <t>49.</t>
  </si>
  <si>
    <t>Курская область</t>
  </si>
  <si>
    <t>50.</t>
  </si>
  <si>
    <t>Ленинградская область</t>
  </si>
  <si>
    <t>51.</t>
  </si>
  <si>
    <t>Липецкая область</t>
  </si>
  <si>
    <t>52.</t>
  </si>
  <si>
    <t>Магаданская область</t>
  </si>
  <si>
    <t>53.</t>
  </si>
  <si>
    <t>Московская область</t>
  </si>
  <si>
    <t>54.</t>
  </si>
  <si>
    <t>Мурманская область</t>
  </si>
  <si>
    <t>55.</t>
  </si>
  <si>
    <t>Нижегородская область</t>
  </si>
  <si>
    <t>56.</t>
  </si>
  <si>
    <t>Новгородская область</t>
  </si>
  <si>
    <t>57.</t>
  </si>
  <si>
    <t>Новосибирская область</t>
  </si>
  <si>
    <t>58.</t>
  </si>
  <si>
    <t>Омская область</t>
  </si>
  <si>
    <t>59.</t>
  </si>
  <si>
    <t>Оренбургская область</t>
  </si>
  <si>
    <t>60.</t>
  </si>
  <si>
    <t>Орловская область</t>
  </si>
  <si>
    <t>61.</t>
  </si>
  <si>
    <t>Пензенская область</t>
  </si>
  <si>
    <t>62.</t>
  </si>
  <si>
    <t>Псковская область</t>
  </si>
  <si>
    <t>63.</t>
  </si>
  <si>
    <t>Ростовская область</t>
  </si>
  <si>
    <t>64.</t>
  </si>
  <si>
    <t>Рязанская область</t>
  </si>
  <si>
    <t>65.</t>
  </si>
  <si>
    <t>Самарская область</t>
  </si>
  <si>
    <t>66.</t>
  </si>
  <si>
    <t>Саратовская область</t>
  </si>
  <si>
    <t>67.</t>
  </si>
  <si>
    <t>Сахалинская область</t>
  </si>
  <si>
    <t>68.</t>
  </si>
  <si>
    <t>Свердловская область</t>
  </si>
  <si>
    <t>69.</t>
  </si>
  <si>
    <t>Смоленская область</t>
  </si>
  <si>
    <t>70.</t>
  </si>
  <si>
    <t>Тамбовская область</t>
  </si>
  <si>
    <t>71.</t>
  </si>
  <si>
    <t>Тверская область</t>
  </si>
  <si>
    <t>72.</t>
  </si>
  <si>
    <t>Томская область</t>
  </si>
  <si>
    <t>73.</t>
  </si>
  <si>
    <t>Тульская область</t>
  </si>
  <si>
    <t>74.</t>
  </si>
  <si>
    <t>Тюменская область</t>
  </si>
  <si>
    <t>75.</t>
  </si>
  <si>
    <t>Ульяновская область</t>
  </si>
  <si>
    <t>76.</t>
  </si>
  <si>
    <t>Челябинская область</t>
  </si>
  <si>
    <t>77.</t>
  </si>
  <si>
    <t>Ярославская область</t>
  </si>
  <si>
    <t>78.</t>
  </si>
  <si>
    <t>Москва</t>
  </si>
  <si>
    <t>79.</t>
  </si>
  <si>
    <t>Санкт-Петербург</t>
  </si>
  <si>
    <t>80.</t>
  </si>
  <si>
    <t>Севастополь</t>
  </si>
  <si>
    <t>81.</t>
  </si>
  <si>
    <t>Еврейская автономная область</t>
  </si>
  <si>
    <t>82.</t>
  </si>
  <si>
    <t>Ненецкий автономный округ</t>
  </si>
  <si>
    <t>83.</t>
  </si>
  <si>
    <t>Ханты Мансийский автономный округ - Югра</t>
  </si>
  <si>
    <t>84.</t>
  </si>
  <si>
    <t>Чукотский автономный округ</t>
  </si>
  <si>
    <t>85.</t>
  </si>
  <si>
    <t>Ямало-Ненецкий автономный округ</t>
  </si>
  <si>
    <t>класс С (передний привод)</t>
  </si>
  <si>
    <t>класс В (задний привод)</t>
  </si>
  <si>
    <t>по распоряжению № 1695-р</t>
  </si>
  <si>
    <t>класс В (полный привод)</t>
  </si>
  <si>
    <t>№ п/п</t>
  </si>
  <si>
    <t>по распоряжению № 1941-р</t>
  </si>
  <si>
    <t>Итого:</t>
  </si>
  <si>
    <t>ФМБА России</t>
  </si>
  <si>
    <t>стоимость единицы автомобиля</t>
  </si>
  <si>
    <t>Цена ГК</t>
  </si>
  <si>
    <t>мед.оборудование и изделия мед.назначения</t>
  </si>
  <si>
    <t>автомобиль _________</t>
  </si>
  <si>
    <t>автомобиль УАЗ 39623</t>
  </si>
  <si>
    <t>автомобиль Форд 28575-02</t>
  </si>
  <si>
    <t>автомобиль Луидор-2250В0</t>
  </si>
  <si>
    <t>автомобиль ___________</t>
  </si>
  <si>
    <t>в том числе:</t>
  </si>
  <si>
    <t>Республика Адыгея (Адыгея)</t>
  </si>
  <si>
    <t>Республика Татарстан (Татарстан)</t>
  </si>
  <si>
    <t>Чувашская Республика - Чувашия</t>
  </si>
  <si>
    <t>Всего:</t>
  </si>
  <si>
    <t>Вместимость 22-24 чел</t>
  </si>
  <si>
    <t>Вместимость 10-12 чел</t>
  </si>
  <si>
    <t>Вместимость 13-20 чел</t>
  </si>
  <si>
    <t>Вместимость более 30 человек</t>
  </si>
  <si>
    <t>по распоряжению № 1921-р</t>
  </si>
  <si>
    <t xml:space="preserve">по распоряжеию № 2519-р </t>
  </si>
  <si>
    <t>с задним приводом 10-12 чел.</t>
  </si>
  <si>
    <t>13-20 чел.</t>
  </si>
  <si>
    <t>передний привод</t>
  </si>
  <si>
    <t>задний привод</t>
  </si>
  <si>
    <t xml:space="preserve">задний привод, полной массой более 4,5 тонн и менее 6 тонн  </t>
  </si>
  <si>
    <t xml:space="preserve">задний привод, полной массой менее 15 тонн  
</t>
  </si>
  <si>
    <t>заявленная потребность  письмо Минобрнауки от 20 марта 2017г.</t>
  </si>
  <si>
    <t xml:space="preserve"> в том числе:</t>
  </si>
  <si>
    <t xml:space="preserve">задний привод </t>
  </si>
  <si>
    <t xml:space="preserve">северное исполнение, полной массой менее 15 тонн
 </t>
  </si>
  <si>
    <t>Заявленная потребность субъектов</t>
  </si>
  <si>
    <t>Субъекты с потребностью в школьных автобусах особой комплектации:</t>
  </si>
  <si>
    <t xml:space="preserve">Пермский край - 7 единиц с полным приводом, вместимостью 10-12 человек, 7 единиц  с полным приводом, вместимостью 22-24 человека, 
Камчатский край - 1 единица в северном исполнении, с полным приводом, вместимостью 22-24 человека.
Омская область -14 единиц в северном исполнении, из которых 
2 единицы с полным приводом, вместимостью 22-24 человека, 12 единиц с полным приводом, вместимостью 10-12 человек.
Республика Коми - 14 единиц в северном исполнении, из которых 1 единица с полным приводом.
Тюменская область - 10 единиц с полным приводом, из которых 5 единиц  вместимостью 10-12 человек и 5 единиц вместимостью 22-24 человека
Хабаровский край - 10 единиц в северном исполнении, из которых 1 единица с полным приводом вместимостью 10-12 человек, 9 единиц с полным приводом вместимостью 22-24 человек.
Магаданская область - 5 единиц в северном исполнении, вместительностью более 30 человек.
</t>
  </si>
  <si>
    <t>Отклонениие
гр. 3+гр. 4-гр. 16</t>
  </si>
  <si>
    <t xml:space="preserve">северне исполнение, полный привод
 </t>
  </si>
  <si>
    <t xml:space="preserve">передний привод 
</t>
  </si>
  <si>
    <t xml:space="preserve">задний привод
  </t>
  </si>
  <si>
    <t xml:space="preserve">задний привод, полной массой более 6 тонн 
 </t>
  </si>
  <si>
    <t xml:space="preserve">северное исполнение, полной массой более 6 тонн 
 </t>
  </si>
  <si>
    <t xml:space="preserve">задний привод, полной массой менее 4,5 тонн  
</t>
  </si>
  <si>
    <t xml:space="preserve">задний привод, полной массой более 15 тонн 
</t>
  </si>
  <si>
    <t>уровень удовлетворения потребности в %
(гр.3+гр.4)/гр.16*100</t>
  </si>
  <si>
    <t>Информация по распределению школьных автобусов (ША) в рамках мероприятия по их закупке в соответствии с распоряжениями Правительства Российской Федерации</t>
  </si>
  <si>
    <t>Приложение № 4
к отчету о результатах контрольного мероприятия
от « 28 » марта 2018 г.  
№ ОМ-31/08-02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</si>
</sst>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4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/>
    <xf numFmtId="0" fontId="4" fillId="0" borderId="4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3" fillId="0" borderId="11" xfId="0" applyNumberFormat="1" applyFont="1" applyBorder="1"/>
    <xf numFmtId="4" fontId="4" fillId="0" borderId="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/>
    <xf numFmtId="4" fontId="4" fillId="0" borderId="4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49" fontId="3" fillId="0" borderId="15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165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3" fillId="0" borderId="15" xfId="0" applyFont="1" applyBorder="1"/>
    <xf numFmtId="0" fontId="3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horizontal="center" wrapText="1"/>
    </xf>
    <xf numFmtId="0" fontId="4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164" fontId="1" fillId="0" borderId="0" xfId="0" applyNumberFormat="1" applyFont="1"/>
    <xf numFmtId="0" fontId="3" fillId="0" borderId="0" xfId="0" applyFont="1" applyBorder="1"/>
    <xf numFmtId="49" fontId="9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5" fillId="0" borderId="0" xfId="0" applyNumberFormat="1" applyFont="1"/>
    <xf numFmtId="0" fontId="5" fillId="0" borderId="0" xfId="0" applyFont="1"/>
    <xf numFmtId="49" fontId="9" fillId="0" borderId="15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10" fillId="0" borderId="0" xfId="0" applyNumberFormat="1" applyFont="1" applyAlignment="1">
      <alignment horizontal="left" vertical="top" wrapText="1"/>
    </xf>
    <xf numFmtId="164" fontId="10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8"/>
  <sheetViews>
    <sheetView tabSelected="1" topLeftCell="A2" zoomScaleNormal="100" workbookViewId="0">
      <selection activeCell="A2" sqref="A2"/>
    </sheetView>
  </sheetViews>
  <sheetFormatPr defaultRowHeight="15.6" x14ac:dyDescent="0.3"/>
  <cols>
    <col min="1" max="1" width="4.6640625" style="5" customWidth="1"/>
    <col min="2" max="2" width="24.109375" style="8" customWidth="1"/>
    <col min="3" max="3" width="9.33203125" style="8" customWidth="1"/>
    <col min="4" max="4" width="9" style="39" customWidth="1"/>
    <col min="5" max="5" width="9" style="8" customWidth="1"/>
    <col min="6" max="6" width="10.33203125" style="8" customWidth="1"/>
    <col min="7" max="7" width="10.33203125" style="36" customWidth="1"/>
    <col min="8" max="9" width="10.109375" style="36" customWidth="1"/>
    <col min="10" max="10" width="12.109375" style="36" customWidth="1"/>
    <col min="11" max="11" width="12.33203125" style="8" customWidth="1"/>
    <col min="12" max="12" width="12.109375" style="8" customWidth="1"/>
    <col min="13" max="13" width="11.88671875" style="36" customWidth="1"/>
    <col min="14" max="14" width="13" style="36" customWidth="1"/>
    <col min="15" max="15" width="11.88671875" style="36" customWidth="1"/>
    <col min="16" max="16" width="12.88671875" style="35" hidden="1" customWidth="1"/>
    <col min="17" max="17" width="11.109375" style="35" customWidth="1"/>
    <col min="18" max="18" width="12" style="35" customWidth="1"/>
    <col min="19" max="19" width="9.33203125" style="35" customWidth="1"/>
    <col min="20" max="20" width="10.88671875" style="35" customWidth="1"/>
    <col min="21" max="21" width="11.88671875" style="35" customWidth="1"/>
    <col min="22" max="22" width="12.5546875" style="35" customWidth="1"/>
    <col min="23" max="23" width="10.88671875" style="35" customWidth="1"/>
    <col min="24" max="24" width="12.5546875" style="35" customWidth="1"/>
    <col min="25" max="25" width="11.88671875" style="35" customWidth="1"/>
    <col min="26" max="26" width="11.6640625" customWidth="1"/>
    <col min="27" max="27" width="12.6640625" customWidth="1"/>
  </cols>
  <sheetData>
    <row r="1" spans="1:28" ht="15.75" hidden="1" customHeight="1" x14ac:dyDescent="0.25"/>
    <row r="2" spans="1:28" ht="65.400000000000006" customHeight="1" x14ac:dyDescent="0.3">
      <c r="X2" s="128" t="s">
        <v>222</v>
      </c>
      <c r="Y2" s="129"/>
      <c r="Z2" s="129"/>
      <c r="AA2" s="129"/>
    </row>
    <row r="3" spans="1:28" ht="17.399999999999999" x14ac:dyDescent="0.3">
      <c r="A3" s="83" t="s">
        <v>221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spans="1:28" ht="27" customHeight="1" x14ac:dyDescent="0.25"/>
    <row r="5" spans="1:28" ht="18" customHeight="1" x14ac:dyDescent="0.3">
      <c r="A5" s="85" t="s">
        <v>176</v>
      </c>
      <c r="B5" s="85" t="s">
        <v>0</v>
      </c>
      <c r="C5" s="89" t="s">
        <v>197</v>
      </c>
      <c r="D5" s="89" t="s">
        <v>198</v>
      </c>
      <c r="E5" s="86" t="s">
        <v>188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94" t="s">
        <v>205</v>
      </c>
      <c r="Q5" s="89" t="s">
        <v>209</v>
      </c>
      <c r="R5" s="91" t="s">
        <v>206</v>
      </c>
      <c r="S5" s="92"/>
      <c r="T5" s="92"/>
      <c r="U5" s="92"/>
      <c r="V5" s="92"/>
      <c r="W5" s="92"/>
      <c r="X5" s="92"/>
      <c r="Y5" s="93"/>
      <c r="Z5" s="84" t="s">
        <v>212</v>
      </c>
      <c r="AA5" s="84" t="s">
        <v>220</v>
      </c>
      <c r="AB5" s="2"/>
    </row>
    <row r="6" spans="1:28" ht="36.75" customHeight="1" x14ac:dyDescent="0.3">
      <c r="A6" s="88"/>
      <c r="B6" s="88"/>
      <c r="C6" s="90"/>
      <c r="D6" s="90"/>
      <c r="E6" s="86" t="s">
        <v>194</v>
      </c>
      <c r="F6" s="103"/>
      <c r="G6" s="86" t="s">
        <v>195</v>
      </c>
      <c r="H6" s="103"/>
      <c r="I6" s="86" t="s">
        <v>193</v>
      </c>
      <c r="J6" s="87"/>
      <c r="K6" s="87"/>
      <c r="L6" s="103"/>
      <c r="M6" s="86" t="s">
        <v>196</v>
      </c>
      <c r="N6" s="87"/>
      <c r="O6" s="103"/>
      <c r="P6" s="95"/>
      <c r="Q6" s="90"/>
      <c r="R6" s="94" t="s">
        <v>199</v>
      </c>
      <c r="S6" s="96" t="s">
        <v>200</v>
      </c>
      <c r="T6" s="97"/>
      <c r="U6" s="96" t="s">
        <v>193</v>
      </c>
      <c r="V6" s="98"/>
      <c r="W6" s="97"/>
      <c r="X6" s="96" t="s">
        <v>196</v>
      </c>
      <c r="Y6" s="97"/>
      <c r="Z6" s="84"/>
      <c r="AA6" s="84"/>
      <c r="AB6" s="2"/>
    </row>
    <row r="7" spans="1:28" s="1" customFormat="1" ht="150" customHeight="1" x14ac:dyDescent="0.3">
      <c r="A7" s="88"/>
      <c r="B7" s="88"/>
      <c r="C7" s="90"/>
      <c r="D7" s="104"/>
      <c r="E7" s="74" t="s">
        <v>207</v>
      </c>
      <c r="F7" s="74" t="s">
        <v>213</v>
      </c>
      <c r="G7" s="74" t="s">
        <v>214</v>
      </c>
      <c r="H7" s="74" t="s">
        <v>215</v>
      </c>
      <c r="I7" s="72" t="s">
        <v>216</v>
      </c>
      <c r="J7" s="74" t="s">
        <v>217</v>
      </c>
      <c r="K7" s="74" t="s">
        <v>203</v>
      </c>
      <c r="L7" s="74" t="s">
        <v>218</v>
      </c>
      <c r="M7" s="74" t="s">
        <v>204</v>
      </c>
      <c r="N7" s="74" t="s">
        <v>208</v>
      </c>
      <c r="O7" s="72" t="s">
        <v>219</v>
      </c>
      <c r="P7" s="95"/>
      <c r="Q7" s="90"/>
      <c r="R7" s="95"/>
      <c r="S7" s="73" t="s">
        <v>201</v>
      </c>
      <c r="T7" s="73" t="s">
        <v>202</v>
      </c>
      <c r="U7" s="72" t="s">
        <v>216</v>
      </c>
      <c r="V7" s="74" t="s">
        <v>203</v>
      </c>
      <c r="W7" s="74" t="s">
        <v>218</v>
      </c>
      <c r="X7" s="74" t="s">
        <v>204</v>
      </c>
      <c r="Y7" s="72" t="s">
        <v>219</v>
      </c>
      <c r="Z7" s="85"/>
      <c r="AA7" s="85"/>
      <c r="AB7" s="80"/>
    </row>
    <row r="8" spans="1:28" s="1" customFormat="1" ht="24" customHeight="1" x14ac:dyDescent="0.25">
      <c r="A8" s="46">
        <v>1</v>
      </c>
      <c r="B8" s="46">
        <v>2</v>
      </c>
      <c r="C8" s="56">
        <v>3</v>
      </c>
      <c r="D8" s="57">
        <v>4</v>
      </c>
      <c r="E8" s="56">
        <v>5</v>
      </c>
      <c r="F8" s="56">
        <v>6</v>
      </c>
      <c r="G8" s="56">
        <v>7</v>
      </c>
      <c r="H8" s="56">
        <v>8</v>
      </c>
      <c r="I8" s="46">
        <v>9</v>
      </c>
      <c r="J8" s="56">
        <v>10</v>
      </c>
      <c r="K8" s="56">
        <v>11</v>
      </c>
      <c r="L8" s="56">
        <v>12</v>
      </c>
      <c r="M8" s="56">
        <v>13</v>
      </c>
      <c r="N8" s="56">
        <v>14</v>
      </c>
      <c r="O8" s="46">
        <v>15</v>
      </c>
      <c r="P8" s="59"/>
      <c r="Q8" s="56">
        <v>16</v>
      </c>
      <c r="R8" s="79">
        <v>17</v>
      </c>
      <c r="S8" s="79">
        <v>18</v>
      </c>
      <c r="T8" s="79">
        <v>19</v>
      </c>
      <c r="U8" s="46">
        <v>20</v>
      </c>
      <c r="V8" s="56">
        <v>21</v>
      </c>
      <c r="W8" s="56">
        <v>22</v>
      </c>
      <c r="X8" s="56">
        <v>23</v>
      </c>
      <c r="Y8" s="46">
        <v>24</v>
      </c>
      <c r="Z8" s="33">
        <v>25</v>
      </c>
      <c r="AA8" s="33">
        <v>26</v>
      </c>
      <c r="AB8" s="58"/>
    </row>
    <row r="9" spans="1:28" s="1" customFormat="1" ht="24" hidden="1" customHeight="1" x14ac:dyDescent="0.25">
      <c r="A9" s="75"/>
      <c r="B9" s="75"/>
      <c r="C9" s="76"/>
      <c r="D9" s="77"/>
      <c r="E9" s="76"/>
      <c r="F9" s="76"/>
      <c r="G9" s="76"/>
      <c r="H9" s="76"/>
      <c r="I9" s="75"/>
      <c r="J9" s="76"/>
      <c r="K9" s="76"/>
      <c r="L9" s="76"/>
      <c r="M9" s="76"/>
      <c r="N9" s="76"/>
      <c r="O9" s="75"/>
      <c r="P9" s="78"/>
      <c r="Q9" s="76"/>
      <c r="R9" s="78"/>
      <c r="S9" s="78"/>
      <c r="T9" s="78"/>
      <c r="U9" s="75"/>
      <c r="V9" s="76"/>
      <c r="W9" s="76"/>
      <c r="X9" s="76"/>
      <c r="Y9" s="75"/>
      <c r="Z9" s="33"/>
      <c r="AA9" s="33"/>
      <c r="AB9" s="58"/>
    </row>
    <row r="10" spans="1:28" ht="34.5" customHeight="1" x14ac:dyDescent="0.3">
      <c r="A10" s="51">
        <v>1</v>
      </c>
      <c r="B10" s="52" t="s">
        <v>189</v>
      </c>
      <c r="C10" s="71">
        <v>11</v>
      </c>
      <c r="D10" s="53"/>
      <c r="E10" s="40"/>
      <c r="F10" s="40"/>
      <c r="G10" s="40"/>
      <c r="H10" s="40"/>
      <c r="I10" s="40"/>
      <c r="J10" s="40"/>
      <c r="K10" s="40"/>
      <c r="L10" s="40">
        <v>11</v>
      </c>
      <c r="M10" s="40"/>
      <c r="N10" s="40"/>
      <c r="O10" s="40"/>
      <c r="P10" s="54">
        <v>14</v>
      </c>
      <c r="Q10" s="67">
        <v>28</v>
      </c>
      <c r="R10" s="55"/>
      <c r="S10" s="55"/>
      <c r="T10" s="55"/>
      <c r="U10" s="55"/>
      <c r="V10" s="55"/>
      <c r="W10" s="55">
        <v>28</v>
      </c>
      <c r="X10" s="55"/>
      <c r="Y10" s="55"/>
      <c r="Z10" s="64">
        <f>C10-Q10</f>
        <v>-17</v>
      </c>
      <c r="AA10" s="64">
        <f>C10/Q10*100</f>
        <v>39.285714285714285</v>
      </c>
    </row>
    <row r="11" spans="1:28" x14ac:dyDescent="0.3">
      <c r="A11" s="51">
        <v>2</v>
      </c>
      <c r="B11" s="52" t="s">
        <v>5</v>
      </c>
      <c r="C11" s="71">
        <v>10</v>
      </c>
      <c r="D11" s="53"/>
      <c r="E11" s="40"/>
      <c r="F11" s="40"/>
      <c r="G11" s="40"/>
      <c r="H11" s="40"/>
      <c r="I11" s="40">
        <v>7</v>
      </c>
      <c r="J11" s="40"/>
      <c r="K11" s="40">
        <v>3</v>
      </c>
      <c r="L11" s="40"/>
      <c r="M11" s="40"/>
      <c r="N11" s="40"/>
      <c r="O11" s="40"/>
      <c r="P11" s="54">
        <v>38</v>
      </c>
      <c r="Q11" s="68">
        <v>38</v>
      </c>
      <c r="R11" s="55"/>
      <c r="S11" s="55"/>
      <c r="T11" s="55"/>
      <c r="U11" s="55">
        <v>31</v>
      </c>
      <c r="V11" s="55">
        <v>6</v>
      </c>
      <c r="W11" s="55"/>
      <c r="X11" s="55"/>
      <c r="Y11" s="55">
        <v>1</v>
      </c>
      <c r="Z11" s="64">
        <f t="shared" ref="Z11:Z73" si="0">C11-Q11</f>
        <v>-28</v>
      </c>
      <c r="AA11" s="64">
        <f t="shared" ref="AA11:AA73" si="1">C11/Q11*100</f>
        <v>26.315789473684209</v>
      </c>
    </row>
    <row r="12" spans="1:28" ht="15.75" customHeight="1" x14ac:dyDescent="0.3">
      <c r="A12" s="3">
        <v>3</v>
      </c>
      <c r="B12" s="6" t="s">
        <v>9</v>
      </c>
      <c r="C12" s="41">
        <f t="shared" ref="C12:C46" si="2">E12+F12+G12+H12+I12+J12+K12+L12+M12+N12+O12</f>
        <v>39</v>
      </c>
      <c r="D12" s="37"/>
      <c r="E12" s="37">
        <v>14</v>
      </c>
      <c r="F12" s="37"/>
      <c r="G12" s="37"/>
      <c r="H12" s="37">
        <v>11</v>
      </c>
      <c r="I12" s="37">
        <v>7</v>
      </c>
      <c r="J12" s="37"/>
      <c r="K12" s="37">
        <v>7</v>
      </c>
      <c r="L12" s="37"/>
      <c r="M12" s="37"/>
      <c r="N12" s="37"/>
      <c r="O12" s="37"/>
      <c r="P12" s="49">
        <v>99</v>
      </c>
      <c r="Q12" s="63">
        <v>101</v>
      </c>
      <c r="R12" s="48">
        <v>25</v>
      </c>
      <c r="S12" s="48">
        <v>5</v>
      </c>
      <c r="T12" s="48">
        <v>20</v>
      </c>
      <c r="U12" s="48">
        <v>17</v>
      </c>
      <c r="V12" s="48">
        <v>20</v>
      </c>
      <c r="W12" s="48">
        <v>10</v>
      </c>
      <c r="X12" s="48">
        <v>2</v>
      </c>
      <c r="Y12" s="48">
        <v>0</v>
      </c>
      <c r="Z12" s="64">
        <f t="shared" si="0"/>
        <v>-62</v>
      </c>
      <c r="AA12" s="64">
        <f t="shared" si="1"/>
        <v>38.613861386138616</v>
      </c>
    </row>
    <row r="13" spans="1:28" ht="31.5" customHeight="1" x14ac:dyDescent="0.3">
      <c r="A13" s="3">
        <v>4</v>
      </c>
      <c r="B13" s="6" t="s">
        <v>7</v>
      </c>
      <c r="C13" s="41">
        <f t="shared" si="2"/>
        <v>19</v>
      </c>
      <c r="D13" s="37"/>
      <c r="E13" s="37"/>
      <c r="F13" s="37"/>
      <c r="G13" s="37">
        <v>1</v>
      </c>
      <c r="H13" s="37">
        <v>2</v>
      </c>
      <c r="I13" s="37">
        <v>14</v>
      </c>
      <c r="J13" s="37"/>
      <c r="K13" s="37"/>
      <c r="L13" s="37"/>
      <c r="M13" s="37">
        <v>2</v>
      </c>
      <c r="N13" s="37"/>
      <c r="O13" s="37"/>
      <c r="P13" s="49">
        <v>77</v>
      </c>
      <c r="Q13" s="63">
        <v>77</v>
      </c>
      <c r="R13" s="48"/>
      <c r="S13" s="48">
        <v>5</v>
      </c>
      <c r="T13" s="48">
        <v>7</v>
      </c>
      <c r="U13" s="48">
        <v>59</v>
      </c>
      <c r="V13" s="48"/>
      <c r="W13" s="48"/>
      <c r="X13" s="48">
        <v>6</v>
      </c>
      <c r="Y13" s="48"/>
      <c r="Z13" s="64">
        <f t="shared" si="0"/>
        <v>-58</v>
      </c>
      <c r="AA13" s="64">
        <f t="shared" si="1"/>
        <v>24.675324675324674</v>
      </c>
    </row>
    <row r="14" spans="1:28" s="2" customFormat="1" ht="20.25" customHeight="1" x14ac:dyDescent="0.3">
      <c r="A14" s="3">
        <v>5</v>
      </c>
      <c r="B14" s="6" t="s">
        <v>11</v>
      </c>
      <c r="C14" s="41">
        <f t="shared" si="2"/>
        <v>30</v>
      </c>
      <c r="D14" s="37"/>
      <c r="E14" s="38">
        <v>8</v>
      </c>
      <c r="F14" s="38"/>
      <c r="G14" s="38">
        <v>2</v>
      </c>
      <c r="H14" s="38">
        <v>9</v>
      </c>
      <c r="I14" s="38">
        <v>3</v>
      </c>
      <c r="J14" s="38"/>
      <c r="K14" s="38"/>
      <c r="L14" s="38">
        <v>5</v>
      </c>
      <c r="M14" s="38"/>
      <c r="N14" s="38"/>
      <c r="O14" s="38">
        <v>3</v>
      </c>
      <c r="P14" s="49">
        <v>121</v>
      </c>
      <c r="Q14" s="63">
        <v>121</v>
      </c>
      <c r="R14" s="48">
        <v>31</v>
      </c>
      <c r="S14" s="48">
        <v>7</v>
      </c>
      <c r="T14" s="48">
        <v>36</v>
      </c>
      <c r="U14" s="48">
        <v>15</v>
      </c>
      <c r="V14" s="48">
        <v>0</v>
      </c>
      <c r="W14" s="48">
        <v>20</v>
      </c>
      <c r="X14" s="48">
        <v>0</v>
      </c>
      <c r="Y14" s="48">
        <v>12</v>
      </c>
      <c r="Z14" s="64">
        <f t="shared" si="0"/>
        <v>-91</v>
      </c>
      <c r="AA14" s="64">
        <f t="shared" si="1"/>
        <v>24.793388429752067</v>
      </c>
    </row>
    <row r="15" spans="1:28" x14ac:dyDescent="0.3">
      <c r="A15" s="3">
        <v>6</v>
      </c>
      <c r="B15" s="6" t="s">
        <v>13</v>
      </c>
      <c r="C15" s="41">
        <f t="shared" si="2"/>
        <v>24</v>
      </c>
      <c r="D15" s="37"/>
      <c r="E15" s="37"/>
      <c r="F15" s="37"/>
      <c r="G15" s="37">
        <v>3</v>
      </c>
      <c r="H15" s="37">
        <v>6</v>
      </c>
      <c r="I15" s="37"/>
      <c r="J15" s="37"/>
      <c r="K15" s="37"/>
      <c r="L15" s="37">
        <v>11</v>
      </c>
      <c r="M15" s="37">
        <v>4</v>
      </c>
      <c r="N15" s="37"/>
      <c r="O15" s="37"/>
      <c r="P15" s="49">
        <v>61</v>
      </c>
      <c r="Q15" s="63">
        <v>61</v>
      </c>
      <c r="R15" s="48"/>
      <c r="S15" s="48">
        <v>8</v>
      </c>
      <c r="T15" s="48">
        <v>16</v>
      </c>
      <c r="U15" s="48"/>
      <c r="V15" s="48"/>
      <c r="W15" s="48">
        <v>28</v>
      </c>
      <c r="X15" s="48">
        <v>9</v>
      </c>
      <c r="Y15" s="48">
        <v>0</v>
      </c>
      <c r="Z15" s="64">
        <f t="shared" si="0"/>
        <v>-37</v>
      </c>
      <c r="AA15" s="64">
        <f t="shared" si="1"/>
        <v>39.344262295081968</v>
      </c>
    </row>
    <row r="16" spans="1:28" ht="15.75" customHeight="1" x14ac:dyDescent="0.3">
      <c r="A16" s="3">
        <v>7</v>
      </c>
      <c r="B16" s="6" t="s">
        <v>15</v>
      </c>
      <c r="C16" s="41">
        <f t="shared" si="2"/>
        <v>23</v>
      </c>
      <c r="D16" s="37"/>
      <c r="E16" s="37"/>
      <c r="F16" s="37"/>
      <c r="G16" s="37"/>
      <c r="H16" s="37"/>
      <c r="I16" s="37">
        <v>18</v>
      </c>
      <c r="J16" s="37"/>
      <c r="K16" s="37">
        <v>4</v>
      </c>
      <c r="L16" s="37"/>
      <c r="M16" s="37"/>
      <c r="N16" s="37"/>
      <c r="O16" s="37">
        <v>1</v>
      </c>
      <c r="P16" s="49">
        <v>58</v>
      </c>
      <c r="Q16" s="63">
        <v>58</v>
      </c>
      <c r="R16" s="48"/>
      <c r="S16" s="48"/>
      <c r="T16" s="48"/>
      <c r="U16" s="48">
        <v>46</v>
      </c>
      <c r="V16" s="48">
        <v>10</v>
      </c>
      <c r="W16" s="48">
        <v>0</v>
      </c>
      <c r="X16" s="48">
        <v>0</v>
      </c>
      <c r="Y16" s="48">
        <v>2</v>
      </c>
      <c r="Z16" s="64">
        <f t="shared" si="0"/>
        <v>-35</v>
      </c>
      <c r="AA16" s="64">
        <f t="shared" si="1"/>
        <v>39.655172413793103</v>
      </c>
    </row>
    <row r="17" spans="1:27" x14ac:dyDescent="0.3">
      <c r="A17" s="3">
        <v>8</v>
      </c>
      <c r="B17" s="6" t="s">
        <v>17</v>
      </c>
      <c r="C17" s="41">
        <f t="shared" si="2"/>
        <v>11</v>
      </c>
      <c r="D17" s="37"/>
      <c r="E17" s="37">
        <v>4</v>
      </c>
      <c r="F17" s="37"/>
      <c r="G17" s="37">
        <v>4</v>
      </c>
      <c r="H17" s="37">
        <v>3</v>
      </c>
      <c r="I17" s="37"/>
      <c r="J17" s="37"/>
      <c r="K17" s="37"/>
      <c r="L17" s="37"/>
      <c r="M17" s="37"/>
      <c r="N17" s="37"/>
      <c r="O17" s="37"/>
      <c r="P17" s="49">
        <v>45</v>
      </c>
      <c r="Q17" s="63">
        <v>45</v>
      </c>
      <c r="R17" s="48">
        <v>15</v>
      </c>
      <c r="S17" s="48">
        <v>15</v>
      </c>
      <c r="T17" s="48">
        <v>12</v>
      </c>
      <c r="U17" s="48">
        <v>2</v>
      </c>
      <c r="V17" s="48"/>
      <c r="W17" s="48"/>
      <c r="X17" s="48"/>
      <c r="Y17" s="48">
        <v>1</v>
      </c>
      <c r="Z17" s="64">
        <f t="shared" si="0"/>
        <v>-34</v>
      </c>
      <c r="AA17" s="64">
        <f t="shared" si="1"/>
        <v>24.444444444444443</v>
      </c>
    </row>
    <row r="18" spans="1:27" ht="31.2" x14ac:dyDescent="0.3">
      <c r="A18" s="3">
        <v>9</v>
      </c>
      <c r="B18" s="6" t="s">
        <v>19</v>
      </c>
      <c r="C18" s="41">
        <f t="shared" si="2"/>
        <v>25</v>
      </c>
      <c r="D18" s="37"/>
      <c r="E18" s="37">
        <v>6</v>
      </c>
      <c r="F18" s="37"/>
      <c r="G18" s="37"/>
      <c r="H18" s="37">
        <v>4</v>
      </c>
      <c r="I18" s="37">
        <v>10</v>
      </c>
      <c r="J18" s="37"/>
      <c r="K18" s="37">
        <v>3</v>
      </c>
      <c r="L18" s="37"/>
      <c r="M18" s="37">
        <v>1</v>
      </c>
      <c r="N18" s="37"/>
      <c r="O18" s="37">
        <v>1</v>
      </c>
      <c r="P18" s="49">
        <v>44</v>
      </c>
      <c r="Q18" s="63">
        <v>100</v>
      </c>
      <c r="R18" s="48">
        <v>24</v>
      </c>
      <c r="S18" s="48">
        <v>0</v>
      </c>
      <c r="T18" s="48">
        <v>17</v>
      </c>
      <c r="U18" s="48">
        <v>40</v>
      </c>
      <c r="V18" s="48">
        <v>10</v>
      </c>
      <c r="W18" s="48">
        <v>0</v>
      </c>
      <c r="X18" s="48">
        <v>4</v>
      </c>
      <c r="Y18" s="48">
        <v>5</v>
      </c>
      <c r="Z18" s="64">
        <f t="shared" si="0"/>
        <v>-75</v>
      </c>
      <c r="AA18" s="64">
        <f t="shared" si="1"/>
        <v>25</v>
      </c>
    </row>
    <row r="19" spans="1:27" x14ac:dyDescent="0.3">
      <c r="A19" s="3">
        <v>10</v>
      </c>
      <c r="B19" s="6" t="s">
        <v>21</v>
      </c>
      <c r="C19" s="41">
        <f t="shared" si="2"/>
        <v>21</v>
      </c>
      <c r="D19" s="37"/>
      <c r="E19" s="37"/>
      <c r="F19" s="37"/>
      <c r="G19" s="37"/>
      <c r="H19" s="37">
        <v>8</v>
      </c>
      <c r="I19" s="37">
        <v>12</v>
      </c>
      <c r="J19" s="37"/>
      <c r="K19" s="37"/>
      <c r="L19" s="37"/>
      <c r="M19" s="37">
        <v>1</v>
      </c>
      <c r="N19" s="37"/>
      <c r="O19" s="37"/>
      <c r="P19" s="49">
        <v>43</v>
      </c>
      <c r="Q19" s="63">
        <v>54</v>
      </c>
      <c r="R19" s="48"/>
      <c r="S19" s="48"/>
      <c r="T19" s="48">
        <v>21</v>
      </c>
      <c r="U19" s="48">
        <v>31</v>
      </c>
      <c r="V19" s="48"/>
      <c r="W19" s="48"/>
      <c r="X19" s="48">
        <v>2</v>
      </c>
      <c r="Y19" s="48"/>
      <c r="Z19" s="64">
        <f t="shared" si="0"/>
        <v>-33</v>
      </c>
      <c r="AA19" s="64">
        <f t="shared" si="1"/>
        <v>38.888888888888893</v>
      </c>
    </row>
    <row r="20" spans="1:27" x14ac:dyDescent="0.3">
      <c r="A20" s="3">
        <v>11</v>
      </c>
      <c r="B20" s="6" t="s">
        <v>23</v>
      </c>
      <c r="C20" s="41">
        <f t="shared" si="2"/>
        <v>5</v>
      </c>
      <c r="D20" s="37"/>
      <c r="E20" s="37"/>
      <c r="F20" s="37">
        <v>2</v>
      </c>
      <c r="G20" s="37"/>
      <c r="H20" s="37"/>
      <c r="I20" s="37"/>
      <c r="J20" s="37">
        <v>3</v>
      </c>
      <c r="K20" s="37"/>
      <c r="L20" s="37"/>
      <c r="M20" s="37"/>
      <c r="N20" s="37"/>
      <c r="O20" s="37"/>
      <c r="P20" s="50">
        <v>14</v>
      </c>
      <c r="Q20" s="63">
        <v>14</v>
      </c>
      <c r="R20" s="48">
        <v>4</v>
      </c>
      <c r="S20" s="48">
        <v>1</v>
      </c>
      <c r="T20" s="48"/>
      <c r="U20" s="48">
        <v>9</v>
      </c>
      <c r="V20" s="48"/>
      <c r="W20" s="48"/>
      <c r="X20" s="48"/>
      <c r="Y20" s="48"/>
      <c r="Z20" s="64">
        <f t="shared" si="0"/>
        <v>-9</v>
      </c>
      <c r="AA20" s="64">
        <f t="shared" si="1"/>
        <v>35.714285714285715</v>
      </c>
    </row>
    <row r="21" spans="1:27" x14ac:dyDescent="0.3">
      <c r="A21" s="3">
        <v>12</v>
      </c>
      <c r="B21" s="6" t="s">
        <v>25</v>
      </c>
      <c r="C21" s="41">
        <f t="shared" si="2"/>
        <v>7</v>
      </c>
      <c r="D21" s="37"/>
      <c r="E21" s="37"/>
      <c r="F21" s="37"/>
      <c r="G21" s="37"/>
      <c r="H21" s="37"/>
      <c r="I21" s="37"/>
      <c r="J21" s="37"/>
      <c r="K21" s="37">
        <v>7</v>
      </c>
      <c r="L21" s="37"/>
      <c r="M21" s="37"/>
      <c r="N21" s="37"/>
      <c r="O21" s="37"/>
      <c r="P21" s="49">
        <v>19</v>
      </c>
      <c r="Q21" s="63">
        <v>19</v>
      </c>
      <c r="R21" s="48"/>
      <c r="S21" s="48"/>
      <c r="T21" s="48"/>
      <c r="U21" s="48"/>
      <c r="V21" s="48">
        <v>19</v>
      </c>
      <c r="W21" s="48"/>
      <c r="X21" s="48"/>
      <c r="Y21" s="48"/>
      <c r="Z21" s="64">
        <f t="shared" si="0"/>
        <v>-12</v>
      </c>
      <c r="AA21" s="64">
        <f t="shared" si="1"/>
        <v>36.84210526315789</v>
      </c>
    </row>
    <row r="22" spans="1:27" x14ac:dyDescent="0.3">
      <c r="A22" s="3">
        <v>13</v>
      </c>
      <c r="B22" s="6" t="s">
        <v>27</v>
      </c>
      <c r="C22" s="41">
        <f t="shared" si="2"/>
        <v>27</v>
      </c>
      <c r="D22" s="37"/>
      <c r="E22" s="37"/>
      <c r="F22" s="37"/>
      <c r="G22" s="37">
        <v>9</v>
      </c>
      <c r="H22" s="37"/>
      <c r="I22" s="37">
        <v>18</v>
      </c>
      <c r="J22" s="37"/>
      <c r="K22" s="37"/>
      <c r="L22" s="37"/>
      <c r="M22" s="37"/>
      <c r="N22" s="37"/>
      <c r="O22" s="37"/>
      <c r="P22" s="49">
        <v>47</v>
      </c>
      <c r="Q22" s="63">
        <v>108</v>
      </c>
      <c r="R22" s="48"/>
      <c r="S22" s="48">
        <v>36</v>
      </c>
      <c r="T22" s="48"/>
      <c r="U22" s="48">
        <v>71</v>
      </c>
      <c r="V22" s="48"/>
      <c r="W22" s="48"/>
      <c r="X22" s="48">
        <v>1</v>
      </c>
      <c r="Y22" s="48"/>
      <c r="Z22" s="64">
        <f t="shared" si="0"/>
        <v>-81</v>
      </c>
      <c r="AA22" s="64">
        <f t="shared" si="1"/>
        <v>25</v>
      </c>
    </row>
    <row r="23" spans="1:27" x14ac:dyDescent="0.3">
      <c r="A23" s="3">
        <v>14</v>
      </c>
      <c r="B23" s="6" t="s">
        <v>29</v>
      </c>
      <c r="C23" s="41">
        <f t="shared" si="2"/>
        <v>30</v>
      </c>
      <c r="D23" s="37"/>
      <c r="E23" s="37"/>
      <c r="F23" s="37"/>
      <c r="G23" s="37"/>
      <c r="H23" s="37">
        <v>6</v>
      </c>
      <c r="I23" s="37">
        <v>17</v>
      </c>
      <c r="J23" s="37"/>
      <c r="K23" s="37"/>
      <c r="L23" s="37">
        <v>6</v>
      </c>
      <c r="M23" s="37">
        <v>1</v>
      </c>
      <c r="N23" s="37"/>
      <c r="O23" s="37"/>
      <c r="P23" s="49">
        <v>121</v>
      </c>
      <c r="Q23" s="63">
        <v>121</v>
      </c>
      <c r="R23" s="48"/>
      <c r="S23" s="48"/>
      <c r="T23" s="48">
        <v>20</v>
      </c>
      <c r="U23" s="48">
        <v>71</v>
      </c>
      <c r="V23" s="48"/>
      <c r="W23" s="48">
        <v>20</v>
      </c>
      <c r="X23" s="48">
        <v>9</v>
      </c>
      <c r="Y23" s="48">
        <v>1</v>
      </c>
      <c r="Z23" s="64">
        <f t="shared" si="0"/>
        <v>-91</v>
      </c>
      <c r="AA23" s="64">
        <f t="shared" si="1"/>
        <v>24.793388429752067</v>
      </c>
    </row>
    <row r="24" spans="1:27" ht="31.2" x14ac:dyDescent="0.3">
      <c r="A24" s="3">
        <v>15</v>
      </c>
      <c r="B24" s="6" t="s">
        <v>31</v>
      </c>
      <c r="C24" s="41">
        <f t="shared" si="2"/>
        <v>38</v>
      </c>
      <c r="D24" s="37"/>
      <c r="E24" s="37">
        <v>24</v>
      </c>
      <c r="F24" s="37"/>
      <c r="G24" s="37"/>
      <c r="H24" s="37"/>
      <c r="I24" s="37">
        <v>14</v>
      </c>
      <c r="J24" s="37"/>
      <c r="K24" s="37"/>
      <c r="L24" s="37"/>
      <c r="M24" s="37"/>
      <c r="N24" s="37"/>
      <c r="O24" s="37"/>
      <c r="P24" s="49">
        <v>81</v>
      </c>
      <c r="Q24" s="63">
        <v>152</v>
      </c>
      <c r="R24" s="48">
        <v>95</v>
      </c>
      <c r="S24" s="48"/>
      <c r="T24" s="48"/>
      <c r="U24" s="48">
        <v>56</v>
      </c>
      <c r="V24" s="48"/>
      <c r="W24" s="48"/>
      <c r="X24" s="48">
        <v>1</v>
      </c>
      <c r="Y24" s="48"/>
      <c r="Z24" s="64">
        <f t="shared" si="0"/>
        <v>-114</v>
      </c>
      <c r="AA24" s="64">
        <f t="shared" si="1"/>
        <v>25</v>
      </c>
    </row>
    <row r="25" spans="1:27" ht="31.2" x14ac:dyDescent="0.3">
      <c r="A25" s="3">
        <v>16</v>
      </c>
      <c r="B25" s="6" t="s">
        <v>33</v>
      </c>
      <c r="C25" s="41">
        <f t="shared" si="2"/>
        <v>10</v>
      </c>
      <c r="D25" s="37"/>
      <c r="E25" s="37">
        <v>4</v>
      </c>
      <c r="F25" s="37"/>
      <c r="G25" s="37">
        <v>4</v>
      </c>
      <c r="H25" s="37"/>
      <c r="I25" s="37"/>
      <c r="J25" s="37"/>
      <c r="K25" s="37">
        <v>2</v>
      </c>
      <c r="L25" s="37"/>
      <c r="M25" s="37"/>
      <c r="N25" s="37"/>
      <c r="O25" s="37"/>
      <c r="P25" s="49">
        <v>12</v>
      </c>
      <c r="Q25" s="63">
        <v>40</v>
      </c>
      <c r="R25" s="48">
        <v>17</v>
      </c>
      <c r="S25" s="48">
        <v>17</v>
      </c>
      <c r="T25" s="48"/>
      <c r="U25" s="48"/>
      <c r="V25" s="48">
        <v>6</v>
      </c>
      <c r="W25" s="48"/>
      <c r="X25" s="48">
        <v>0</v>
      </c>
      <c r="Y25" s="48">
        <v>0</v>
      </c>
      <c r="Z25" s="64">
        <f t="shared" si="0"/>
        <v>-30</v>
      </c>
      <c r="AA25" s="64">
        <f t="shared" si="1"/>
        <v>25</v>
      </c>
    </row>
    <row r="26" spans="1:27" ht="31.2" x14ac:dyDescent="0.3">
      <c r="A26" s="3">
        <v>17</v>
      </c>
      <c r="B26" s="6" t="s">
        <v>190</v>
      </c>
      <c r="C26" s="41">
        <f t="shared" si="2"/>
        <v>14</v>
      </c>
      <c r="D26" s="37"/>
      <c r="E26" s="37"/>
      <c r="F26" s="37"/>
      <c r="G26" s="37"/>
      <c r="H26" s="37"/>
      <c r="I26" s="37"/>
      <c r="J26" s="37"/>
      <c r="K26" s="37">
        <v>14</v>
      </c>
      <c r="L26" s="37"/>
      <c r="M26" s="37"/>
      <c r="N26" s="37"/>
      <c r="O26" s="37"/>
      <c r="P26" s="49">
        <v>56</v>
      </c>
      <c r="Q26" s="63">
        <v>56</v>
      </c>
      <c r="R26" s="48"/>
      <c r="S26" s="48"/>
      <c r="T26" s="48"/>
      <c r="U26" s="48"/>
      <c r="V26" s="48">
        <v>56</v>
      </c>
      <c r="W26" s="48"/>
      <c r="X26" s="48"/>
      <c r="Y26" s="48"/>
      <c r="Z26" s="64">
        <f t="shared" si="0"/>
        <v>-42</v>
      </c>
      <c r="AA26" s="64">
        <f t="shared" si="1"/>
        <v>25</v>
      </c>
    </row>
    <row r="27" spans="1:27" x14ac:dyDescent="0.3">
      <c r="A27" s="3">
        <v>18</v>
      </c>
      <c r="B27" s="6" t="s">
        <v>37</v>
      </c>
      <c r="C27" s="41">
        <f t="shared" si="2"/>
        <v>22</v>
      </c>
      <c r="D27" s="37"/>
      <c r="E27" s="37">
        <v>7</v>
      </c>
      <c r="F27" s="37"/>
      <c r="G27" s="37">
        <v>8</v>
      </c>
      <c r="H27" s="37">
        <v>3</v>
      </c>
      <c r="I27" s="37"/>
      <c r="J27" s="37"/>
      <c r="K27" s="37">
        <v>4</v>
      </c>
      <c r="L27" s="37"/>
      <c r="M27" s="37"/>
      <c r="N27" s="37"/>
      <c r="O27" s="37"/>
      <c r="P27" s="49">
        <v>87</v>
      </c>
      <c r="Q27" s="63">
        <v>87</v>
      </c>
      <c r="R27" s="48">
        <v>30</v>
      </c>
      <c r="S27" s="48">
        <v>30</v>
      </c>
      <c r="T27" s="48">
        <v>12</v>
      </c>
      <c r="U27" s="48"/>
      <c r="V27" s="48">
        <v>15</v>
      </c>
      <c r="W27" s="48"/>
      <c r="X27" s="48"/>
      <c r="Y27" s="48"/>
      <c r="Z27" s="64">
        <f t="shared" si="0"/>
        <v>-65</v>
      </c>
      <c r="AA27" s="64">
        <f t="shared" si="1"/>
        <v>25.287356321839084</v>
      </c>
    </row>
    <row r="28" spans="1:27" ht="31.2" x14ac:dyDescent="0.3">
      <c r="A28" s="3">
        <v>19</v>
      </c>
      <c r="B28" s="6" t="s">
        <v>39</v>
      </c>
      <c r="C28" s="41">
        <f t="shared" si="2"/>
        <v>14</v>
      </c>
      <c r="D28" s="37"/>
      <c r="E28" s="37">
        <v>5</v>
      </c>
      <c r="F28" s="37"/>
      <c r="G28" s="37"/>
      <c r="H28" s="37"/>
      <c r="I28" s="37">
        <v>9</v>
      </c>
      <c r="J28" s="37"/>
      <c r="K28" s="37"/>
      <c r="L28" s="37"/>
      <c r="M28" s="37"/>
      <c r="N28" s="37"/>
      <c r="O28" s="37"/>
      <c r="P28" s="49">
        <v>30</v>
      </c>
      <c r="Q28" s="63">
        <v>36</v>
      </c>
      <c r="R28" s="48">
        <v>13</v>
      </c>
      <c r="S28" s="48"/>
      <c r="T28" s="48"/>
      <c r="U28" s="48">
        <v>23</v>
      </c>
      <c r="V28" s="48"/>
      <c r="W28" s="48"/>
      <c r="X28" s="48"/>
      <c r="Y28" s="48">
        <v>0</v>
      </c>
      <c r="Z28" s="64">
        <f t="shared" si="0"/>
        <v>-22</v>
      </c>
      <c r="AA28" s="64">
        <f t="shared" si="1"/>
        <v>38.888888888888893</v>
      </c>
    </row>
    <row r="29" spans="1:27" x14ac:dyDescent="0.3">
      <c r="A29" s="3">
        <v>20</v>
      </c>
      <c r="B29" s="6" t="s">
        <v>41</v>
      </c>
      <c r="C29" s="41">
        <f t="shared" si="2"/>
        <v>12</v>
      </c>
      <c r="D29" s="37"/>
      <c r="E29" s="37"/>
      <c r="F29" s="37"/>
      <c r="G29" s="37"/>
      <c r="H29" s="37">
        <v>1</v>
      </c>
      <c r="I29" s="37">
        <v>6</v>
      </c>
      <c r="J29" s="37"/>
      <c r="K29" s="37">
        <v>2</v>
      </c>
      <c r="L29" s="37"/>
      <c r="M29" s="37">
        <v>3</v>
      </c>
      <c r="N29" s="37"/>
      <c r="O29" s="37"/>
      <c r="P29" s="49">
        <v>30</v>
      </c>
      <c r="Q29" s="63">
        <v>30</v>
      </c>
      <c r="R29" s="48"/>
      <c r="S29" s="48"/>
      <c r="T29" s="48">
        <v>4</v>
      </c>
      <c r="U29" s="48">
        <v>15</v>
      </c>
      <c r="V29" s="48">
        <v>4</v>
      </c>
      <c r="W29" s="48"/>
      <c r="X29" s="48">
        <v>7</v>
      </c>
      <c r="Y29" s="48"/>
      <c r="Z29" s="64">
        <f t="shared" si="0"/>
        <v>-18</v>
      </c>
      <c r="AA29" s="64">
        <f t="shared" si="1"/>
        <v>40</v>
      </c>
    </row>
    <row r="30" spans="1:27" x14ac:dyDescent="0.3">
      <c r="A30" s="3">
        <v>21</v>
      </c>
      <c r="B30" s="6" t="s">
        <v>43</v>
      </c>
      <c r="C30" s="41">
        <f t="shared" si="2"/>
        <v>70</v>
      </c>
      <c r="D30" s="37"/>
      <c r="E30" s="37">
        <v>47</v>
      </c>
      <c r="F30" s="37"/>
      <c r="G30" s="37"/>
      <c r="H30" s="37">
        <v>12</v>
      </c>
      <c r="I30" s="37">
        <v>4</v>
      </c>
      <c r="J30" s="37"/>
      <c r="K30" s="37"/>
      <c r="L30" s="37">
        <v>5</v>
      </c>
      <c r="M30" s="37">
        <v>2</v>
      </c>
      <c r="N30" s="37"/>
      <c r="O30" s="37"/>
      <c r="P30" s="49">
        <v>304</v>
      </c>
      <c r="Q30" s="63">
        <v>304</v>
      </c>
      <c r="R30" s="48">
        <v>205</v>
      </c>
      <c r="S30" s="48"/>
      <c r="T30" s="48">
        <v>50</v>
      </c>
      <c r="U30" s="48">
        <v>20</v>
      </c>
      <c r="V30" s="48"/>
      <c r="W30" s="48">
        <v>20</v>
      </c>
      <c r="X30" s="48">
        <v>9</v>
      </c>
      <c r="Y30" s="48"/>
      <c r="Z30" s="64">
        <f t="shared" si="0"/>
        <v>-234</v>
      </c>
      <c r="AA30" s="64">
        <f t="shared" si="1"/>
        <v>23.026315789473685</v>
      </c>
    </row>
    <row r="31" spans="1:27" ht="31.2" x14ac:dyDescent="0.3">
      <c r="A31" s="3">
        <v>22</v>
      </c>
      <c r="B31" s="6" t="s">
        <v>191</v>
      </c>
      <c r="C31" s="41">
        <f t="shared" si="2"/>
        <v>27</v>
      </c>
      <c r="D31" s="37"/>
      <c r="E31" s="37"/>
      <c r="F31" s="37"/>
      <c r="G31" s="37">
        <v>5</v>
      </c>
      <c r="H31" s="37">
        <v>8</v>
      </c>
      <c r="I31" s="37">
        <v>5</v>
      </c>
      <c r="J31" s="37"/>
      <c r="K31" s="37">
        <v>7</v>
      </c>
      <c r="L31" s="37">
        <v>1</v>
      </c>
      <c r="M31" s="37"/>
      <c r="N31" s="37"/>
      <c r="O31" s="37">
        <v>1</v>
      </c>
      <c r="P31" s="49">
        <v>70</v>
      </c>
      <c r="Q31" s="63">
        <v>70</v>
      </c>
      <c r="R31" s="48">
        <v>1</v>
      </c>
      <c r="S31" s="48">
        <v>14</v>
      </c>
      <c r="T31" s="48">
        <v>20</v>
      </c>
      <c r="U31" s="48">
        <v>14</v>
      </c>
      <c r="V31" s="48">
        <v>16</v>
      </c>
      <c r="W31" s="48">
        <v>2</v>
      </c>
      <c r="X31" s="48">
        <v>1</v>
      </c>
      <c r="Y31" s="48">
        <v>2</v>
      </c>
      <c r="Z31" s="64">
        <f t="shared" si="0"/>
        <v>-43</v>
      </c>
      <c r="AA31" s="64">
        <f t="shared" si="1"/>
        <v>38.571428571428577</v>
      </c>
    </row>
    <row r="32" spans="1:27" x14ac:dyDescent="0.3">
      <c r="A32" s="3">
        <v>23</v>
      </c>
      <c r="B32" s="6" t="s">
        <v>47</v>
      </c>
      <c r="C32" s="41">
        <f t="shared" si="2"/>
        <v>55</v>
      </c>
      <c r="D32" s="37"/>
      <c r="E32" s="37">
        <v>16</v>
      </c>
      <c r="F32" s="37"/>
      <c r="G32" s="37">
        <v>5</v>
      </c>
      <c r="H32" s="37"/>
      <c r="I32" s="37">
        <v>31</v>
      </c>
      <c r="J32" s="37"/>
      <c r="K32" s="37">
        <v>1</v>
      </c>
      <c r="L32" s="37">
        <v>1</v>
      </c>
      <c r="M32" s="37">
        <v>1</v>
      </c>
      <c r="N32" s="37"/>
      <c r="O32" s="37"/>
      <c r="P32" s="49">
        <v>140</v>
      </c>
      <c r="Q32" s="63">
        <v>140</v>
      </c>
      <c r="R32" s="48">
        <v>40</v>
      </c>
      <c r="S32" s="48">
        <v>12</v>
      </c>
      <c r="T32" s="48"/>
      <c r="U32" s="48">
        <v>74</v>
      </c>
      <c r="V32" s="48">
        <v>5</v>
      </c>
      <c r="W32" s="48">
        <v>2</v>
      </c>
      <c r="X32" s="48">
        <v>7</v>
      </c>
      <c r="Y32" s="48"/>
      <c r="Z32" s="64">
        <f t="shared" si="0"/>
        <v>-85</v>
      </c>
      <c r="AA32" s="64">
        <f t="shared" si="1"/>
        <v>39.285714285714285</v>
      </c>
    </row>
    <row r="33" spans="1:27" x14ac:dyDescent="0.3">
      <c r="A33" s="3">
        <v>24</v>
      </c>
      <c r="B33" s="6" t="s">
        <v>49</v>
      </c>
      <c r="C33" s="41">
        <f t="shared" si="2"/>
        <v>21</v>
      </c>
      <c r="D33" s="37"/>
      <c r="E33" s="37">
        <v>6</v>
      </c>
      <c r="F33" s="37"/>
      <c r="G33" s="37"/>
      <c r="H33" s="37">
        <v>3</v>
      </c>
      <c r="I33" s="37"/>
      <c r="J33" s="37"/>
      <c r="K33" s="37"/>
      <c r="L33" s="37">
        <v>5</v>
      </c>
      <c r="M33" s="37">
        <v>7</v>
      </c>
      <c r="N33" s="37"/>
      <c r="O33" s="37"/>
      <c r="P33" s="49">
        <v>83</v>
      </c>
      <c r="Q33" s="63">
        <v>83</v>
      </c>
      <c r="R33" s="48">
        <v>23</v>
      </c>
      <c r="S33" s="48"/>
      <c r="T33" s="48">
        <v>11</v>
      </c>
      <c r="U33" s="48"/>
      <c r="V33" s="48"/>
      <c r="W33" s="48">
        <v>19</v>
      </c>
      <c r="X33" s="48">
        <v>30</v>
      </c>
      <c r="Y33" s="48"/>
      <c r="Z33" s="64">
        <f t="shared" si="0"/>
        <v>-62</v>
      </c>
      <c r="AA33" s="64">
        <f t="shared" si="1"/>
        <v>25.301204819277107</v>
      </c>
    </row>
    <row r="34" spans="1:27" x14ac:dyDescent="0.3">
      <c r="A34" s="3">
        <v>25</v>
      </c>
      <c r="B34" s="6" t="s">
        <v>51</v>
      </c>
      <c r="C34" s="41">
        <f t="shared" si="2"/>
        <v>1</v>
      </c>
      <c r="D34" s="37"/>
      <c r="E34" s="37"/>
      <c r="F34" s="37"/>
      <c r="G34" s="37"/>
      <c r="H34" s="37"/>
      <c r="I34" s="37"/>
      <c r="J34" s="37">
        <v>1</v>
      </c>
      <c r="K34" s="37"/>
      <c r="L34" s="37"/>
      <c r="M34" s="37"/>
      <c r="N34" s="37"/>
      <c r="O34" s="37"/>
      <c r="P34" s="49">
        <v>1</v>
      </c>
      <c r="Q34" s="63">
        <v>1</v>
      </c>
      <c r="R34" s="48"/>
      <c r="S34" s="48"/>
      <c r="T34" s="48"/>
      <c r="U34" s="48">
        <v>1</v>
      </c>
      <c r="V34" s="48"/>
      <c r="W34" s="48"/>
      <c r="X34" s="48"/>
      <c r="Y34" s="48"/>
      <c r="Z34" s="64">
        <f t="shared" si="0"/>
        <v>0</v>
      </c>
      <c r="AA34" s="64">
        <f t="shared" si="1"/>
        <v>100</v>
      </c>
    </row>
    <row r="35" spans="1:27" x14ac:dyDescent="0.3">
      <c r="A35" s="3">
        <v>26</v>
      </c>
      <c r="B35" s="6" t="s">
        <v>53</v>
      </c>
      <c r="C35" s="41">
        <f t="shared" si="2"/>
        <v>33</v>
      </c>
      <c r="D35" s="37"/>
      <c r="E35" s="37">
        <v>6</v>
      </c>
      <c r="F35" s="37"/>
      <c r="G35" s="37"/>
      <c r="H35" s="37"/>
      <c r="I35" s="37">
        <v>27</v>
      </c>
      <c r="J35" s="37"/>
      <c r="K35" s="37"/>
      <c r="L35" s="37"/>
      <c r="M35" s="37"/>
      <c r="N35" s="37"/>
      <c r="O35" s="37"/>
      <c r="P35" s="49">
        <v>80</v>
      </c>
      <c r="Q35" s="63">
        <v>85</v>
      </c>
      <c r="R35" s="48">
        <v>16</v>
      </c>
      <c r="S35" s="48"/>
      <c r="T35" s="48"/>
      <c r="U35" s="48">
        <v>68</v>
      </c>
      <c r="V35" s="48"/>
      <c r="W35" s="48"/>
      <c r="X35" s="48"/>
      <c r="Y35" s="48">
        <v>1</v>
      </c>
      <c r="Z35" s="64">
        <f t="shared" si="0"/>
        <v>-52</v>
      </c>
      <c r="AA35" s="64">
        <f t="shared" si="1"/>
        <v>38.82352941176471</v>
      </c>
    </row>
    <row r="36" spans="1:27" x14ac:dyDescent="0.3">
      <c r="A36" s="3">
        <v>27</v>
      </c>
      <c r="B36" s="6" t="s">
        <v>55</v>
      </c>
      <c r="C36" s="41">
        <f t="shared" si="2"/>
        <v>47</v>
      </c>
      <c r="D36" s="37"/>
      <c r="E36" s="37">
        <v>7</v>
      </c>
      <c r="F36" s="37"/>
      <c r="G36" s="37"/>
      <c r="H36" s="37">
        <v>7</v>
      </c>
      <c r="I36" s="37">
        <v>33</v>
      </c>
      <c r="J36" s="37"/>
      <c r="K36" s="37"/>
      <c r="L36" s="37"/>
      <c r="M36" s="37"/>
      <c r="N36" s="37"/>
      <c r="O36" s="37"/>
      <c r="P36" s="49">
        <v>121</v>
      </c>
      <c r="Q36" s="63">
        <v>121</v>
      </c>
      <c r="R36" s="48">
        <v>17</v>
      </c>
      <c r="S36" s="48">
        <v>0</v>
      </c>
      <c r="T36" s="48">
        <v>17</v>
      </c>
      <c r="U36" s="48">
        <v>62</v>
      </c>
      <c r="V36" s="48"/>
      <c r="W36" s="48"/>
      <c r="X36" s="48"/>
      <c r="Y36" s="48">
        <v>25</v>
      </c>
      <c r="Z36" s="64">
        <f t="shared" si="0"/>
        <v>-74</v>
      </c>
      <c r="AA36" s="64">
        <f t="shared" si="1"/>
        <v>38.84297520661157</v>
      </c>
    </row>
    <row r="37" spans="1:27" x14ac:dyDescent="0.3">
      <c r="A37" s="3">
        <v>28</v>
      </c>
      <c r="B37" s="6" t="s">
        <v>57</v>
      </c>
      <c r="C37" s="41">
        <f t="shared" si="2"/>
        <v>26</v>
      </c>
      <c r="D37" s="37"/>
      <c r="E37" s="37">
        <v>5</v>
      </c>
      <c r="F37" s="37"/>
      <c r="G37" s="37">
        <v>1</v>
      </c>
      <c r="H37" s="37">
        <v>1</v>
      </c>
      <c r="I37" s="37">
        <v>14</v>
      </c>
      <c r="J37" s="37"/>
      <c r="K37" s="37">
        <v>2</v>
      </c>
      <c r="L37" s="37">
        <v>1</v>
      </c>
      <c r="M37" s="37">
        <v>1</v>
      </c>
      <c r="N37" s="37"/>
      <c r="O37" s="37">
        <v>1</v>
      </c>
      <c r="P37" s="49">
        <v>84</v>
      </c>
      <c r="Q37" s="63">
        <v>104</v>
      </c>
      <c r="R37" s="48">
        <v>21</v>
      </c>
      <c r="S37" s="48">
        <v>5</v>
      </c>
      <c r="T37" s="48">
        <v>5</v>
      </c>
      <c r="U37" s="48">
        <v>55</v>
      </c>
      <c r="V37" s="48">
        <v>9</v>
      </c>
      <c r="W37" s="48">
        <v>2</v>
      </c>
      <c r="X37" s="48">
        <v>5</v>
      </c>
      <c r="Y37" s="48">
        <v>2</v>
      </c>
      <c r="Z37" s="64">
        <f t="shared" si="0"/>
        <v>-78</v>
      </c>
      <c r="AA37" s="64">
        <f t="shared" si="1"/>
        <v>25</v>
      </c>
    </row>
    <row r="38" spans="1:27" x14ac:dyDescent="0.3">
      <c r="A38" s="3">
        <v>29</v>
      </c>
      <c r="B38" s="6" t="s">
        <v>59</v>
      </c>
      <c r="C38" s="41">
        <f t="shared" si="2"/>
        <v>6</v>
      </c>
      <c r="D38" s="37"/>
      <c r="E38" s="37"/>
      <c r="F38" s="37"/>
      <c r="G38" s="37"/>
      <c r="H38" s="37">
        <v>2</v>
      </c>
      <c r="I38" s="37">
        <v>4</v>
      </c>
      <c r="J38" s="37"/>
      <c r="K38" s="37"/>
      <c r="L38" s="37"/>
      <c r="M38" s="37"/>
      <c r="N38" s="37"/>
      <c r="O38" s="37"/>
      <c r="P38" s="49">
        <v>7</v>
      </c>
      <c r="Q38" s="63">
        <v>15</v>
      </c>
      <c r="R38" s="48"/>
      <c r="S38" s="48"/>
      <c r="T38" s="48">
        <v>6</v>
      </c>
      <c r="U38" s="48">
        <v>9</v>
      </c>
      <c r="V38" s="48"/>
      <c r="W38" s="48"/>
      <c r="X38" s="48">
        <v>0</v>
      </c>
      <c r="Y38" s="48">
        <v>0</v>
      </c>
      <c r="Z38" s="64">
        <f t="shared" si="0"/>
        <v>-9</v>
      </c>
      <c r="AA38" s="64">
        <f t="shared" si="1"/>
        <v>40</v>
      </c>
    </row>
    <row r="39" spans="1:27" x14ac:dyDescent="0.3">
      <c r="A39" s="3">
        <v>30</v>
      </c>
      <c r="B39" s="6" t="s">
        <v>61</v>
      </c>
      <c r="C39" s="41">
        <f t="shared" si="2"/>
        <v>54</v>
      </c>
      <c r="D39" s="37"/>
      <c r="E39" s="37"/>
      <c r="F39" s="37"/>
      <c r="G39" s="37"/>
      <c r="H39" s="37"/>
      <c r="I39" s="37"/>
      <c r="J39" s="37"/>
      <c r="K39" s="37">
        <v>37</v>
      </c>
      <c r="L39" s="37">
        <v>17</v>
      </c>
      <c r="M39" s="37"/>
      <c r="N39" s="37"/>
      <c r="O39" s="37"/>
      <c r="P39" s="49">
        <v>139</v>
      </c>
      <c r="Q39" s="63">
        <v>139</v>
      </c>
      <c r="R39" s="48"/>
      <c r="S39" s="48"/>
      <c r="T39" s="48"/>
      <c r="U39" s="48"/>
      <c r="V39" s="48">
        <v>93</v>
      </c>
      <c r="W39" s="48">
        <v>46</v>
      </c>
      <c r="X39" s="48"/>
      <c r="Y39" s="48"/>
      <c r="Z39" s="64">
        <f t="shared" si="0"/>
        <v>-85</v>
      </c>
      <c r="AA39" s="64">
        <f t="shared" si="1"/>
        <v>38.848920863309353</v>
      </c>
    </row>
    <row r="40" spans="1:27" x14ac:dyDescent="0.3">
      <c r="A40" s="3">
        <v>31</v>
      </c>
      <c r="B40" s="6" t="s">
        <v>63</v>
      </c>
      <c r="C40" s="41">
        <f t="shared" si="2"/>
        <v>4</v>
      </c>
      <c r="D40" s="37"/>
      <c r="E40" s="37"/>
      <c r="F40" s="37"/>
      <c r="G40" s="37"/>
      <c r="H40" s="37"/>
      <c r="I40" s="37"/>
      <c r="J40" s="37">
        <v>4</v>
      </c>
      <c r="K40" s="37"/>
      <c r="L40" s="37"/>
      <c r="M40" s="37"/>
      <c r="N40" s="37"/>
      <c r="O40" s="37"/>
      <c r="P40" s="49">
        <v>10</v>
      </c>
      <c r="Q40" s="63">
        <v>10</v>
      </c>
      <c r="R40" s="48">
        <v>1</v>
      </c>
      <c r="S40" s="48"/>
      <c r="T40" s="48"/>
      <c r="U40" s="48">
        <v>9</v>
      </c>
      <c r="V40" s="48"/>
      <c r="W40" s="48"/>
      <c r="X40" s="48"/>
      <c r="Y40" s="48"/>
      <c r="Z40" s="64">
        <f t="shared" si="0"/>
        <v>-6</v>
      </c>
      <c r="AA40" s="64">
        <f t="shared" si="1"/>
        <v>40</v>
      </c>
    </row>
    <row r="41" spans="1:27" x14ac:dyDescent="0.3">
      <c r="A41" s="3">
        <v>32</v>
      </c>
      <c r="B41" s="6" t="s">
        <v>65</v>
      </c>
      <c r="C41" s="41">
        <f t="shared" si="2"/>
        <v>11</v>
      </c>
      <c r="D41" s="37"/>
      <c r="E41" s="37"/>
      <c r="F41" s="37"/>
      <c r="G41" s="37"/>
      <c r="H41" s="37"/>
      <c r="I41" s="37">
        <v>11</v>
      </c>
      <c r="J41" s="37"/>
      <c r="K41" s="37"/>
      <c r="L41" s="37"/>
      <c r="M41" s="37"/>
      <c r="N41" s="37"/>
      <c r="O41" s="37"/>
      <c r="P41" s="49">
        <v>29</v>
      </c>
      <c r="Q41" s="63">
        <v>29</v>
      </c>
      <c r="R41" s="48"/>
      <c r="S41" s="48">
        <v>1</v>
      </c>
      <c r="T41" s="48">
        <v>1</v>
      </c>
      <c r="U41" s="48">
        <v>26</v>
      </c>
      <c r="V41" s="48"/>
      <c r="W41" s="48"/>
      <c r="X41" s="48">
        <v>1</v>
      </c>
      <c r="Y41" s="48"/>
      <c r="Z41" s="64">
        <f t="shared" si="0"/>
        <v>-18</v>
      </c>
      <c r="AA41" s="64">
        <f t="shared" si="1"/>
        <v>37.931034482758619</v>
      </c>
    </row>
    <row r="42" spans="1:27" x14ac:dyDescent="0.3">
      <c r="A42" s="3">
        <v>33</v>
      </c>
      <c r="B42" s="6" t="s">
        <v>67</v>
      </c>
      <c r="C42" s="41">
        <f t="shared" si="2"/>
        <v>18</v>
      </c>
      <c r="D42" s="37"/>
      <c r="E42" s="37"/>
      <c r="F42" s="37"/>
      <c r="G42" s="37"/>
      <c r="H42" s="37">
        <v>5</v>
      </c>
      <c r="I42" s="37">
        <v>5</v>
      </c>
      <c r="J42" s="37"/>
      <c r="K42" s="37">
        <v>6</v>
      </c>
      <c r="L42" s="37"/>
      <c r="M42" s="37">
        <v>2</v>
      </c>
      <c r="N42" s="37"/>
      <c r="O42" s="37"/>
      <c r="P42" s="49">
        <v>46</v>
      </c>
      <c r="Q42" s="63">
        <v>46</v>
      </c>
      <c r="R42" s="48"/>
      <c r="S42" s="48"/>
      <c r="T42" s="48">
        <v>12</v>
      </c>
      <c r="U42" s="48">
        <v>14</v>
      </c>
      <c r="V42" s="48">
        <v>16</v>
      </c>
      <c r="W42" s="48"/>
      <c r="X42" s="48">
        <v>4</v>
      </c>
      <c r="Y42" s="48"/>
      <c r="Z42" s="64">
        <f t="shared" si="0"/>
        <v>-28</v>
      </c>
      <c r="AA42" s="64">
        <f t="shared" si="1"/>
        <v>39.130434782608695</v>
      </c>
    </row>
    <row r="43" spans="1:27" x14ac:dyDescent="0.3">
      <c r="A43" s="3">
        <v>34</v>
      </c>
      <c r="B43" s="6" t="s">
        <v>69</v>
      </c>
      <c r="C43" s="41">
        <f t="shared" si="2"/>
        <v>10</v>
      </c>
      <c r="D43" s="37"/>
      <c r="E43" s="37"/>
      <c r="F43" s="37"/>
      <c r="G43" s="37"/>
      <c r="H43" s="37"/>
      <c r="I43" s="37"/>
      <c r="J43" s="37"/>
      <c r="K43" s="37">
        <v>10</v>
      </c>
      <c r="L43" s="37"/>
      <c r="M43" s="37"/>
      <c r="N43" s="37"/>
      <c r="O43" s="37"/>
      <c r="P43" s="49">
        <v>41</v>
      </c>
      <c r="Q43" s="69">
        <v>41</v>
      </c>
      <c r="R43" s="48"/>
      <c r="S43" s="48"/>
      <c r="T43" s="48"/>
      <c r="U43" s="48"/>
      <c r="V43" s="48">
        <v>41</v>
      </c>
      <c r="W43" s="48"/>
      <c r="X43" s="48"/>
      <c r="Y43" s="48"/>
      <c r="Z43" s="64">
        <f t="shared" si="0"/>
        <v>-31</v>
      </c>
      <c r="AA43" s="64">
        <f t="shared" si="1"/>
        <v>24.390243902439025</v>
      </c>
    </row>
    <row r="44" spans="1:27" x14ac:dyDescent="0.3">
      <c r="A44" s="3">
        <v>35</v>
      </c>
      <c r="B44" s="6" t="s">
        <v>71</v>
      </c>
      <c r="C44" s="41">
        <f t="shared" si="2"/>
        <v>17</v>
      </c>
      <c r="D44" s="37"/>
      <c r="E44" s="37">
        <v>8</v>
      </c>
      <c r="F44" s="37"/>
      <c r="G44" s="37"/>
      <c r="H44" s="37"/>
      <c r="I44" s="37">
        <v>9</v>
      </c>
      <c r="J44" s="37"/>
      <c r="K44" s="37"/>
      <c r="L44" s="37"/>
      <c r="M44" s="37"/>
      <c r="N44" s="37"/>
      <c r="O44" s="37"/>
      <c r="P44" s="49">
        <v>44</v>
      </c>
      <c r="Q44" s="69">
        <v>44</v>
      </c>
      <c r="R44" s="48">
        <v>12</v>
      </c>
      <c r="S44" s="48"/>
      <c r="T44" s="48"/>
      <c r="U44" s="48">
        <v>32</v>
      </c>
      <c r="V44" s="48"/>
      <c r="W44" s="48"/>
      <c r="X44" s="48"/>
      <c r="Y44" s="48"/>
      <c r="Z44" s="64">
        <f t="shared" si="0"/>
        <v>-27</v>
      </c>
      <c r="AA44" s="64">
        <f t="shared" si="1"/>
        <v>38.636363636363633</v>
      </c>
    </row>
    <row r="45" spans="1:27" x14ac:dyDescent="0.3">
      <c r="A45" s="3">
        <v>36</v>
      </c>
      <c r="B45" s="6" t="s">
        <v>73</v>
      </c>
      <c r="C45" s="41">
        <f t="shared" si="2"/>
        <v>24</v>
      </c>
      <c r="D45" s="37"/>
      <c r="E45" s="37">
        <v>2</v>
      </c>
      <c r="F45" s="37"/>
      <c r="G45" s="37"/>
      <c r="H45" s="37"/>
      <c r="I45" s="37">
        <v>8</v>
      </c>
      <c r="J45" s="37"/>
      <c r="K45" s="37"/>
      <c r="L45" s="37">
        <v>14</v>
      </c>
      <c r="M45" s="37"/>
      <c r="N45" s="37"/>
      <c r="O45" s="37"/>
      <c r="P45" s="49">
        <v>61</v>
      </c>
      <c r="Q45" s="63">
        <v>61</v>
      </c>
      <c r="R45" s="48">
        <v>5</v>
      </c>
      <c r="S45" s="48"/>
      <c r="T45" s="48"/>
      <c r="U45" s="48">
        <v>20</v>
      </c>
      <c r="V45" s="48"/>
      <c r="W45" s="48">
        <v>36</v>
      </c>
      <c r="X45" s="48"/>
      <c r="Y45" s="48"/>
      <c r="Z45" s="64">
        <f t="shared" si="0"/>
        <v>-37</v>
      </c>
      <c r="AA45" s="64">
        <f t="shared" si="1"/>
        <v>39.344262295081968</v>
      </c>
    </row>
    <row r="46" spans="1:27" x14ac:dyDescent="0.3">
      <c r="A46" s="3">
        <v>37</v>
      </c>
      <c r="B46" s="6" t="s">
        <v>75</v>
      </c>
      <c r="C46" s="41">
        <f t="shared" si="2"/>
        <v>7</v>
      </c>
      <c r="D46" s="37"/>
      <c r="E46" s="37"/>
      <c r="F46" s="37"/>
      <c r="G46" s="37"/>
      <c r="H46" s="37"/>
      <c r="I46" s="37">
        <v>5</v>
      </c>
      <c r="J46" s="37"/>
      <c r="K46" s="37">
        <v>2</v>
      </c>
      <c r="L46" s="37"/>
      <c r="M46" s="37"/>
      <c r="N46" s="37"/>
      <c r="O46" s="37"/>
      <c r="P46" s="49">
        <v>18</v>
      </c>
      <c r="Q46" s="63">
        <v>18</v>
      </c>
      <c r="R46" s="48">
        <v>1</v>
      </c>
      <c r="S46" s="48"/>
      <c r="T46" s="48">
        <v>1</v>
      </c>
      <c r="U46" s="48">
        <v>11</v>
      </c>
      <c r="V46" s="48">
        <v>4</v>
      </c>
      <c r="W46" s="48"/>
      <c r="X46" s="48">
        <v>1</v>
      </c>
      <c r="Y46" s="48"/>
      <c r="Z46" s="64">
        <f t="shared" si="0"/>
        <v>-11</v>
      </c>
      <c r="AA46" s="64">
        <f t="shared" si="1"/>
        <v>38.888888888888893</v>
      </c>
    </row>
    <row r="47" spans="1:27" x14ac:dyDescent="0.3">
      <c r="A47" s="3">
        <v>38</v>
      </c>
      <c r="B47" s="6" t="s">
        <v>77</v>
      </c>
      <c r="C47" s="41">
        <f t="shared" ref="C47:C85" si="3">E47+F47+G47+H47+I47+J47+K47+L47+M47+N47+O47</f>
        <v>70</v>
      </c>
      <c r="D47" s="37"/>
      <c r="E47" s="37">
        <v>4</v>
      </c>
      <c r="F47" s="37"/>
      <c r="G47" s="37">
        <v>4</v>
      </c>
      <c r="H47" s="37"/>
      <c r="I47" s="37">
        <v>45</v>
      </c>
      <c r="J47" s="37"/>
      <c r="K47" s="37">
        <v>14</v>
      </c>
      <c r="L47" s="37"/>
      <c r="M47" s="37"/>
      <c r="N47" s="37"/>
      <c r="O47" s="37">
        <v>3</v>
      </c>
      <c r="P47" s="49">
        <v>229</v>
      </c>
      <c r="Q47" s="63">
        <v>229</v>
      </c>
      <c r="R47" s="48">
        <v>12</v>
      </c>
      <c r="S47" s="48">
        <v>12</v>
      </c>
      <c r="T47" s="48"/>
      <c r="U47" s="48">
        <v>146</v>
      </c>
      <c r="V47" s="48">
        <v>47</v>
      </c>
      <c r="W47" s="48"/>
      <c r="X47" s="48"/>
      <c r="Y47" s="48">
        <v>12</v>
      </c>
      <c r="Z47" s="64">
        <f t="shared" si="0"/>
        <v>-159</v>
      </c>
      <c r="AA47" s="64">
        <f t="shared" si="1"/>
        <v>30.567685589519648</v>
      </c>
    </row>
    <row r="48" spans="1:27" x14ac:dyDescent="0.3">
      <c r="A48" s="3">
        <v>39</v>
      </c>
      <c r="B48" s="6" t="s">
        <v>79</v>
      </c>
      <c r="C48" s="41">
        <f t="shared" si="3"/>
        <v>20</v>
      </c>
      <c r="D48" s="37"/>
      <c r="E48" s="37">
        <v>5</v>
      </c>
      <c r="F48" s="37"/>
      <c r="G48" s="37">
        <v>1</v>
      </c>
      <c r="H48" s="37">
        <v>4</v>
      </c>
      <c r="I48" s="37">
        <v>7</v>
      </c>
      <c r="J48" s="37"/>
      <c r="K48" s="37">
        <v>2</v>
      </c>
      <c r="L48" s="37"/>
      <c r="M48" s="37">
        <v>1</v>
      </c>
      <c r="N48" s="37"/>
      <c r="O48" s="37"/>
      <c r="P48" s="49">
        <v>79</v>
      </c>
      <c r="Q48" s="69">
        <v>79</v>
      </c>
      <c r="R48" s="48">
        <v>18</v>
      </c>
      <c r="S48" s="48">
        <v>4</v>
      </c>
      <c r="T48" s="48">
        <v>14</v>
      </c>
      <c r="U48" s="48">
        <v>28</v>
      </c>
      <c r="V48" s="48">
        <v>7</v>
      </c>
      <c r="W48" s="48"/>
      <c r="X48" s="48">
        <v>8</v>
      </c>
      <c r="Y48" s="48"/>
      <c r="Z48" s="64">
        <f t="shared" si="0"/>
        <v>-59</v>
      </c>
      <c r="AA48" s="64">
        <f t="shared" si="1"/>
        <v>25.316455696202532</v>
      </c>
    </row>
    <row r="49" spans="1:27" x14ac:dyDescent="0.3">
      <c r="A49" s="3">
        <v>40</v>
      </c>
      <c r="B49" s="6" t="s">
        <v>81</v>
      </c>
      <c r="C49" s="41">
        <f t="shared" si="3"/>
        <v>27</v>
      </c>
      <c r="D49" s="37"/>
      <c r="E49" s="37">
        <v>4</v>
      </c>
      <c r="F49" s="37"/>
      <c r="G49" s="37"/>
      <c r="H49" s="37"/>
      <c r="I49" s="37"/>
      <c r="J49" s="37"/>
      <c r="K49" s="37"/>
      <c r="L49" s="37">
        <v>19</v>
      </c>
      <c r="M49" s="37">
        <v>4</v>
      </c>
      <c r="N49" s="37"/>
      <c r="O49" s="37"/>
      <c r="P49" s="49">
        <v>107</v>
      </c>
      <c r="Q49" s="63">
        <v>107</v>
      </c>
      <c r="R49" s="48">
        <v>14</v>
      </c>
      <c r="S49" s="48"/>
      <c r="T49" s="48"/>
      <c r="U49" s="48"/>
      <c r="V49" s="48"/>
      <c r="W49" s="48">
        <v>75</v>
      </c>
      <c r="X49" s="48">
        <v>18</v>
      </c>
      <c r="Y49" s="48"/>
      <c r="Z49" s="64">
        <f t="shared" si="0"/>
        <v>-80</v>
      </c>
      <c r="AA49" s="64">
        <f t="shared" si="1"/>
        <v>25.233644859813083</v>
      </c>
    </row>
    <row r="50" spans="1:27" x14ac:dyDescent="0.3">
      <c r="A50" s="3">
        <v>41</v>
      </c>
      <c r="B50" s="6" t="s">
        <v>83</v>
      </c>
      <c r="C50" s="41">
        <f t="shared" si="3"/>
        <v>6</v>
      </c>
      <c r="D50" s="37"/>
      <c r="E50" s="37">
        <v>2</v>
      </c>
      <c r="F50" s="37"/>
      <c r="G50" s="37"/>
      <c r="H50" s="37">
        <v>1</v>
      </c>
      <c r="I50" s="37">
        <v>2</v>
      </c>
      <c r="J50" s="37"/>
      <c r="K50" s="37">
        <v>1</v>
      </c>
      <c r="L50" s="37"/>
      <c r="M50" s="37"/>
      <c r="N50" s="37"/>
      <c r="O50" s="37"/>
      <c r="P50" s="49">
        <v>23</v>
      </c>
      <c r="Q50" s="63">
        <v>23</v>
      </c>
      <c r="R50" s="48">
        <v>8</v>
      </c>
      <c r="S50" s="48">
        <v>1</v>
      </c>
      <c r="T50" s="48">
        <v>1</v>
      </c>
      <c r="U50" s="48">
        <v>7</v>
      </c>
      <c r="V50" s="48">
        <v>5</v>
      </c>
      <c r="W50" s="48"/>
      <c r="X50" s="48">
        <v>1</v>
      </c>
      <c r="Y50" s="48"/>
      <c r="Z50" s="64">
        <f t="shared" si="0"/>
        <v>-17</v>
      </c>
      <c r="AA50" s="64">
        <f t="shared" si="1"/>
        <v>26.086956521739129</v>
      </c>
    </row>
    <row r="51" spans="1:27" x14ac:dyDescent="0.3">
      <c r="A51" s="3">
        <v>42</v>
      </c>
      <c r="B51" s="6" t="s">
        <v>85</v>
      </c>
      <c r="C51" s="41">
        <f t="shared" si="3"/>
        <v>4</v>
      </c>
      <c r="D51" s="37"/>
      <c r="E51" s="37"/>
      <c r="F51" s="37"/>
      <c r="G51" s="37"/>
      <c r="H51" s="37"/>
      <c r="I51" s="37">
        <v>4</v>
      </c>
      <c r="J51" s="37"/>
      <c r="K51" s="37"/>
      <c r="L51" s="37"/>
      <c r="M51" s="37"/>
      <c r="N51" s="37"/>
      <c r="O51" s="37"/>
      <c r="P51" s="49">
        <v>10</v>
      </c>
      <c r="Q51" s="63">
        <v>10</v>
      </c>
      <c r="R51" s="48"/>
      <c r="S51" s="48"/>
      <c r="T51" s="48"/>
      <c r="U51" s="48">
        <v>10</v>
      </c>
      <c r="V51" s="48"/>
      <c r="W51" s="48"/>
      <c r="X51" s="48"/>
      <c r="Y51" s="48"/>
      <c r="Z51" s="64">
        <f t="shared" si="0"/>
        <v>-6</v>
      </c>
      <c r="AA51" s="64">
        <f t="shared" si="1"/>
        <v>40</v>
      </c>
    </row>
    <row r="52" spans="1:27" ht="31.2" x14ac:dyDescent="0.3">
      <c r="A52" s="3">
        <v>43</v>
      </c>
      <c r="B52" s="6" t="s">
        <v>87</v>
      </c>
      <c r="C52" s="41">
        <f t="shared" si="3"/>
        <v>32</v>
      </c>
      <c r="D52" s="37"/>
      <c r="E52" s="37"/>
      <c r="F52" s="37"/>
      <c r="G52" s="37">
        <v>4</v>
      </c>
      <c r="H52" s="37"/>
      <c r="I52" s="37">
        <v>7</v>
      </c>
      <c r="J52" s="37"/>
      <c r="K52" s="37">
        <v>21</v>
      </c>
      <c r="L52" s="37"/>
      <c r="M52" s="37"/>
      <c r="N52" s="37"/>
      <c r="O52" s="37"/>
      <c r="P52" s="49">
        <v>57</v>
      </c>
      <c r="Q52" s="63">
        <v>82</v>
      </c>
      <c r="R52" s="48"/>
      <c r="S52" s="48">
        <v>11</v>
      </c>
      <c r="T52" s="48"/>
      <c r="U52" s="48">
        <v>18</v>
      </c>
      <c r="V52" s="48">
        <v>53</v>
      </c>
      <c r="W52" s="48"/>
      <c r="X52" s="48"/>
      <c r="Y52" s="48">
        <v>0</v>
      </c>
      <c r="Z52" s="64">
        <f t="shared" si="0"/>
        <v>-50</v>
      </c>
      <c r="AA52" s="64">
        <f t="shared" si="1"/>
        <v>39.024390243902438</v>
      </c>
    </row>
    <row r="53" spans="1:27" x14ac:dyDescent="0.3">
      <c r="A53" s="3">
        <v>44</v>
      </c>
      <c r="B53" s="6" t="s">
        <v>89</v>
      </c>
      <c r="C53" s="41">
        <f t="shared" si="3"/>
        <v>5</v>
      </c>
      <c r="D53" s="37"/>
      <c r="E53" s="37"/>
      <c r="F53" s="37"/>
      <c r="G53" s="37"/>
      <c r="H53" s="37"/>
      <c r="I53" s="37">
        <v>5</v>
      </c>
      <c r="J53" s="37"/>
      <c r="K53" s="37"/>
      <c r="L53" s="37"/>
      <c r="M53" s="37"/>
      <c r="N53" s="37"/>
      <c r="O53" s="37"/>
      <c r="P53" s="49">
        <v>20</v>
      </c>
      <c r="Q53" s="63">
        <v>20</v>
      </c>
      <c r="R53" s="48"/>
      <c r="S53" s="48"/>
      <c r="T53" s="48"/>
      <c r="U53" s="48">
        <v>20</v>
      </c>
      <c r="V53" s="48"/>
      <c r="W53" s="48"/>
      <c r="X53" s="48"/>
      <c r="Y53" s="48"/>
      <c r="Z53" s="64">
        <f t="shared" si="0"/>
        <v>-15</v>
      </c>
      <c r="AA53" s="64">
        <f t="shared" si="1"/>
        <v>25</v>
      </c>
    </row>
    <row r="54" spans="1:27" x14ac:dyDescent="0.3">
      <c r="A54" s="3">
        <v>45</v>
      </c>
      <c r="B54" s="6" t="s">
        <v>91</v>
      </c>
      <c r="C54" s="41">
        <f t="shared" si="3"/>
        <v>52</v>
      </c>
      <c r="D54" s="37"/>
      <c r="E54" s="37">
        <v>3</v>
      </c>
      <c r="F54" s="37"/>
      <c r="G54" s="37"/>
      <c r="H54" s="37"/>
      <c r="I54" s="37">
        <v>49</v>
      </c>
      <c r="J54" s="37"/>
      <c r="K54" s="37"/>
      <c r="L54" s="37"/>
      <c r="M54" s="37"/>
      <c r="N54" s="37"/>
      <c r="O54" s="37"/>
      <c r="P54" s="49">
        <v>134</v>
      </c>
      <c r="Q54" s="63">
        <v>134</v>
      </c>
      <c r="R54" s="48">
        <v>8</v>
      </c>
      <c r="S54" s="48"/>
      <c r="T54" s="48"/>
      <c r="U54" s="48">
        <v>126</v>
      </c>
      <c r="V54" s="48"/>
      <c r="W54" s="48"/>
      <c r="X54" s="48"/>
      <c r="Y54" s="48"/>
      <c r="Z54" s="64">
        <f t="shared" si="0"/>
        <v>-82</v>
      </c>
      <c r="AA54" s="64">
        <f t="shared" si="1"/>
        <v>38.805970149253731</v>
      </c>
    </row>
    <row r="55" spans="1:27" x14ac:dyDescent="0.3">
      <c r="A55" s="3">
        <v>46</v>
      </c>
      <c r="B55" s="6" t="s">
        <v>93</v>
      </c>
      <c r="C55" s="41">
        <f t="shared" si="3"/>
        <v>18</v>
      </c>
      <c r="D55" s="37"/>
      <c r="E55" s="37"/>
      <c r="F55" s="37"/>
      <c r="G55" s="37"/>
      <c r="H55" s="37"/>
      <c r="I55" s="37"/>
      <c r="J55" s="37"/>
      <c r="K55" s="45">
        <v>18</v>
      </c>
      <c r="L55" s="37"/>
      <c r="M55" s="37"/>
      <c r="N55" s="37"/>
      <c r="O55" s="37"/>
      <c r="P55" s="49">
        <v>35</v>
      </c>
      <c r="Q55" s="63">
        <v>72</v>
      </c>
      <c r="R55" s="48"/>
      <c r="S55" s="48"/>
      <c r="T55" s="48"/>
      <c r="U55" s="48"/>
      <c r="V55" s="48">
        <v>71</v>
      </c>
      <c r="W55" s="48"/>
      <c r="X55" s="48"/>
      <c r="Y55" s="48">
        <v>1</v>
      </c>
      <c r="Z55" s="64">
        <f t="shared" si="0"/>
        <v>-54</v>
      </c>
      <c r="AA55" s="64">
        <f t="shared" si="1"/>
        <v>25</v>
      </c>
    </row>
    <row r="56" spans="1:27" x14ac:dyDescent="0.3">
      <c r="A56" s="3">
        <v>47</v>
      </c>
      <c r="B56" s="6" t="s">
        <v>95</v>
      </c>
      <c r="C56" s="41">
        <f t="shared" si="3"/>
        <v>3</v>
      </c>
      <c r="D56" s="37"/>
      <c r="E56" s="37"/>
      <c r="F56" s="37"/>
      <c r="G56" s="37"/>
      <c r="H56" s="37"/>
      <c r="I56" s="37">
        <v>3</v>
      </c>
      <c r="J56" s="37"/>
      <c r="K56" s="37"/>
      <c r="L56" s="37"/>
      <c r="M56" s="37"/>
      <c r="N56" s="37"/>
      <c r="O56" s="37"/>
      <c r="P56" s="49">
        <v>11</v>
      </c>
      <c r="Q56" s="63">
        <v>11</v>
      </c>
      <c r="R56" s="48"/>
      <c r="S56" s="48"/>
      <c r="T56" s="48"/>
      <c r="U56" s="48">
        <v>11</v>
      </c>
      <c r="V56" s="48"/>
      <c r="W56" s="48"/>
      <c r="X56" s="48"/>
      <c r="Y56" s="48"/>
      <c r="Z56" s="64">
        <f t="shared" si="0"/>
        <v>-8</v>
      </c>
      <c r="AA56" s="64">
        <f t="shared" si="1"/>
        <v>27.27272727272727</v>
      </c>
    </row>
    <row r="57" spans="1:27" x14ac:dyDescent="0.3">
      <c r="A57" s="3">
        <v>48</v>
      </c>
      <c r="B57" s="6" t="s">
        <v>97</v>
      </c>
      <c r="C57" s="41">
        <f t="shared" si="3"/>
        <v>43</v>
      </c>
      <c r="D57" s="37"/>
      <c r="E57" s="37">
        <v>6</v>
      </c>
      <c r="F57" s="37"/>
      <c r="G57" s="37">
        <v>4</v>
      </c>
      <c r="H57" s="37">
        <v>3</v>
      </c>
      <c r="I57" s="37">
        <v>14</v>
      </c>
      <c r="J57" s="37"/>
      <c r="K57" s="37">
        <v>14</v>
      </c>
      <c r="L57" s="37"/>
      <c r="M57" s="37">
        <v>2</v>
      </c>
      <c r="N57" s="37"/>
      <c r="O57" s="37"/>
      <c r="P57" s="49">
        <v>109</v>
      </c>
      <c r="Q57" s="63">
        <v>109</v>
      </c>
      <c r="R57" s="48">
        <v>15</v>
      </c>
      <c r="S57" s="48">
        <v>10</v>
      </c>
      <c r="T57" s="48">
        <v>8</v>
      </c>
      <c r="U57" s="48">
        <v>35</v>
      </c>
      <c r="V57" s="48">
        <v>37</v>
      </c>
      <c r="W57" s="48"/>
      <c r="X57" s="48">
        <v>4</v>
      </c>
      <c r="Y57" s="48"/>
      <c r="Z57" s="64">
        <f t="shared" si="0"/>
        <v>-66</v>
      </c>
      <c r="AA57" s="64">
        <f t="shared" si="1"/>
        <v>39.449541284403672</v>
      </c>
    </row>
    <row r="58" spans="1:27" x14ac:dyDescent="0.3">
      <c r="A58" s="3">
        <v>49</v>
      </c>
      <c r="B58" s="6" t="s">
        <v>99</v>
      </c>
      <c r="C58" s="41">
        <f t="shared" si="3"/>
        <v>13</v>
      </c>
      <c r="D58" s="37"/>
      <c r="E58" s="37">
        <v>2</v>
      </c>
      <c r="F58" s="37"/>
      <c r="G58" s="37">
        <v>3</v>
      </c>
      <c r="H58" s="37">
        <v>2</v>
      </c>
      <c r="I58" s="37">
        <v>3</v>
      </c>
      <c r="J58" s="37"/>
      <c r="K58" s="37">
        <v>3</v>
      </c>
      <c r="L58" s="37"/>
      <c r="M58" s="37"/>
      <c r="N58" s="37"/>
      <c r="O58" s="37"/>
      <c r="P58" s="49">
        <v>23</v>
      </c>
      <c r="Q58" s="63">
        <v>52</v>
      </c>
      <c r="R58" s="48">
        <v>8</v>
      </c>
      <c r="S58" s="48">
        <v>13</v>
      </c>
      <c r="T58" s="48">
        <v>9</v>
      </c>
      <c r="U58" s="48">
        <v>11</v>
      </c>
      <c r="V58" s="48">
        <v>11</v>
      </c>
      <c r="W58" s="48">
        <v>0</v>
      </c>
      <c r="X58" s="48">
        <v>0</v>
      </c>
      <c r="Y58" s="48">
        <v>0</v>
      </c>
      <c r="Z58" s="64">
        <f t="shared" si="0"/>
        <v>-39</v>
      </c>
      <c r="AA58" s="64">
        <f t="shared" si="1"/>
        <v>25</v>
      </c>
    </row>
    <row r="59" spans="1:27" x14ac:dyDescent="0.3">
      <c r="A59" s="3">
        <v>50</v>
      </c>
      <c r="B59" s="6" t="s">
        <v>101</v>
      </c>
      <c r="C59" s="41">
        <f t="shared" si="3"/>
        <v>2</v>
      </c>
      <c r="D59" s="37"/>
      <c r="E59" s="37"/>
      <c r="F59" s="37"/>
      <c r="G59" s="37"/>
      <c r="H59" s="37"/>
      <c r="I59" s="37">
        <v>2</v>
      </c>
      <c r="J59" s="37"/>
      <c r="K59" s="37"/>
      <c r="L59" s="37"/>
      <c r="M59" s="37"/>
      <c r="N59" s="37"/>
      <c r="O59" s="37"/>
      <c r="P59" s="49">
        <v>6</v>
      </c>
      <c r="Q59" s="63">
        <v>6</v>
      </c>
      <c r="R59" s="48"/>
      <c r="S59" s="48"/>
      <c r="T59" s="48"/>
      <c r="U59" s="48">
        <v>6</v>
      </c>
      <c r="V59" s="48"/>
      <c r="W59" s="48"/>
      <c r="X59" s="48"/>
      <c r="Y59" s="48"/>
      <c r="Z59" s="64">
        <f t="shared" si="0"/>
        <v>-4</v>
      </c>
      <c r="AA59" s="64">
        <f t="shared" si="1"/>
        <v>33.333333333333329</v>
      </c>
    </row>
    <row r="60" spans="1:27" x14ac:dyDescent="0.3">
      <c r="A60" s="3">
        <v>51</v>
      </c>
      <c r="B60" s="6" t="s">
        <v>103</v>
      </c>
      <c r="C60" s="41">
        <f t="shared" si="3"/>
        <v>4</v>
      </c>
      <c r="D60" s="37"/>
      <c r="E60" s="37"/>
      <c r="F60" s="37"/>
      <c r="G60" s="37"/>
      <c r="H60" s="37"/>
      <c r="I60" s="37">
        <v>4</v>
      </c>
      <c r="J60" s="37"/>
      <c r="K60" s="37"/>
      <c r="L60" s="37"/>
      <c r="M60" s="37"/>
      <c r="N60" s="37"/>
      <c r="O60" s="37"/>
      <c r="P60" s="49">
        <v>4</v>
      </c>
      <c r="Q60" s="63">
        <v>4</v>
      </c>
      <c r="R60" s="48"/>
      <c r="S60" s="48"/>
      <c r="T60" s="48"/>
      <c r="U60" s="48">
        <v>4</v>
      </c>
      <c r="V60" s="48"/>
      <c r="W60" s="48"/>
      <c r="X60" s="48"/>
      <c r="Y60" s="48"/>
      <c r="Z60" s="64">
        <f t="shared" si="0"/>
        <v>0</v>
      </c>
      <c r="AA60" s="64">
        <f t="shared" si="1"/>
        <v>100</v>
      </c>
    </row>
    <row r="61" spans="1:27" x14ac:dyDescent="0.3">
      <c r="A61" s="3">
        <v>52</v>
      </c>
      <c r="B61" s="6" t="s">
        <v>105</v>
      </c>
      <c r="C61" s="41">
        <f t="shared" si="3"/>
        <v>2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>
        <v>2</v>
      </c>
      <c r="O61" s="37"/>
      <c r="P61" s="49">
        <v>6</v>
      </c>
      <c r="Q61" s="63">
        <v>6</v>
      </c>
      <c r="R61" s="48"/>
      <c r="S61" s="48">
        <v>1</v>
      </c>
      <c r="T61" s="48"/>
      <c r="U61" s="48"/>
      <c r="V61" s="48"/>
      <c r="W61" s="48"/>
      <c r="X61" s="48">
        <v>4</v>
      </c>
      <c r="Y61" s="48">
        <v>1</v>
      </c>
      <c r="Z61" s="64">
        <f t="shared" si="0"/>
        <v>-4</v>
      </c>
      <c r="AA61" s="64">
        <f t="shared" si="1"/>
        <v>33.333333333333329</v>
      </c>
    </row>
    <row r="62" spans="1:27" x14ac:dyDescent="0.3">
      <c r="A62" s="3">
        <v>53</v>
      </c>
      <c r="B62" s="6" t="s">
        <v>107</v>
      </c>
      <c r="C62" s="41">
        <f t="shared" si="3"/>
        <v>8</v>
      </c>
      <c r="D62" s="37"/>
      <c r="E62" s="37"/>
      <c r="F62" s="37"/>
      <c r="G62" s="37"/>
      <c r="H62" s="37"/>
      <c r="I62" s="37"/>
      <c r="J62" s="37"/>
      <c r="K62" s="37">
        <v>1</v>
      </c>
      <c r="L62" s="37">
        <v>1</v>
      </c>
      <c r="M62" s="37">
        <v>4</v>
      </c>
      <c r="N62" s="37"/>
      <c r="O62" s="37">
        <v>2</v>
      </c>
      <c r="P62" s="49">
        <v>21</v>
      </c>
      <c r="Q62" s="63">
        <v>21</v>
      </c>
      <c r="R62" s="48"/>
      <c r="S62" s="48">
        <v>1</v>
      </c>
      <c r="T62" s="48"/>
      <c r="U62" s="48"/>
      <c r="V62" s="48">
        <v>3</v>
      </c>
      <c r="W62" s="48">
        <v>2</v>
      </c>
      <c r="X62" s="48">
        <v>9</v>
      </c>
      <c r="Y62" s="48">
        <v>6</v>
      </c>
      <c r="Z62" s="64">
        <f t="shared" si="0"/>
        <v>-13</v>
      </c>
      <c r="AA62" s="64">
        <f t="shared" si="1"/>
        <v>38.095238095238095</v>
      </c>
    </row>
    <row r="63" spans="1:27" x14ac:dyDescent="0.3">
      <c r="A63" s="3">
        <v>54</v>
      </c>
      <c r="B63" s="6" t="s">
        <v>109</v>
      </c>
      <c r="C63" s="41">
        <f t="shared" si="3"/>
        <v>4</v>
      </c>
      <c r="D63" s="37"/>
      <c r="E63" s="37"/>
      <c r="F63" s="37"/>
      <c r="G63" s="37"/>
      <c r="H63" s="37"/>
      <c r="I63" s="37"/>
      <c r="J63" s="37"/>
      <c r="K63" s="37">
        <v>4</v>
      </c>
      <c r="L63" s="37"/>
      <c r="M63" s="37"/>
      <c r="N63" s="37"/>
      <c r="O63" s="37"/>
      <c r="P63" s="49">
        <v>9</v>
      </c>
      <c r="Q63" s="63">
        <v>9</v>
      </c>
      <c r="R63" s="48"/>
      <c r="S63" s="48"/>
      <c r="T63" s="48"/>
      <c r="U63" s="48"/>
      <c r="V63" s="48">
        <v>9</v>
      </c>
      <c r="W63" s="48"/>
      <c r="X63" s="48"/>
      <c r="Y63" s="48"/>
      <c r="Z63" s="64">
        <f t="shared" si="0"/>
        <v>-5</v>
      </c>
      <c r="AA63" s="64">
        <f t="shared" si="1"/>
        <v>44.444444444444443</v>
      </c>
    </row>
    <row r="64" spans="1:27" x14ac:dyDescent="0.3">
      <c r="A64" s="3">
        <v>55</v>
      </c>
      <c r="B64" s="6" t="s">
        <v>111</v>
      </c>
      <c r="C64" s="41">
        <f t="shared" si="3"/>
        <v>21</v>
      </c>
      <c r="D64" s="37"/>
      <c r="E64" s="37"/>
      <c r="F64" s="37"/>
      <c r="G64" s="37"/>
      <c r="H64" s="37">
        <v>11</v>
      </c>
      <c r="I64" s="37">
        <v>10</v>
      </c>
      <c r="J64" s="37"/>
      <c r="K64" s="37"/>
      <c r="L64" s="37"/>
      <c r="M64" s="37"/>
      <c r="N64" s="37"/>
      <c r="O64" s="37"/>
      <c r="P64" s="49">
        <v>85</v>
      </c>
      <c r="Q64" s="63">
        <v>85</v>
      </c>
      <c r="R64" s="48"/>
      <c r="S64" s="48"/>
      <c r="T64" s="48">
        <v>43</v>
      </c>
      <c r="U64" s="48">
        <v>42</v>
      </c>
      <c r="V64" s="48"/>
      <c r="W64" s="48"/>
      <c r="X64" s="48"/>
      <c r="Y64" s="48"/>
      <c r="Z64" s="64">
        <f t="shared" si="0"/>
        <v>-64</v>
      </c>
      <c r="AA64" s="64">
        <f t="shared" si="1"/>
        <v>24.705882352941178</v>
      </c>
    </row>
    <row r="65" spans="1:27" x14ac:dyDescent="0.3">
      <c r="A65" s="3">
        <v>56</v>
      </c>
      <c r="B65" s="6" t="s">
        <v>113</v>
      </c>
      <c r="C65" s="44">
        <v>5</v>
      </c>
      <c r="D65" s="45">
        <v>10</v>
      </c>
      <c r="E65" s="37"/>
      <c r="F65" s="37"/>
      <c r="G65" s="37"/>
      <c r="H65" s="37"/>
      <c r="I65" s="45">
        <v>12</v>
      </c>
      <c r="J65" s="37"/>
      <c r="K65" s="37"/>
      <c r="L65" s="37"/>
      <c r="M65" s="37">
        <v>2</v>
      </c>
      <c r="N65" s="37"/>
      <c r="O65" s="37">
        <v>1</v>
      </c>
      <c r="P65" s="49">
        <v>11</v>
      </c>
      <c r="Q65" s="63">
        <v>5</v>
      </c>
      <c r="R65" s="48"/>
      <c r="S65" s="48"/>
      <c r="T65" s="48"/>
      <c r="U65" s="48"/>
      <c r="V65" s="48"/>
      <c r="W65" s="48"/>
      <c r="X65" s="48">
        <v>6</v>
      </c>
      <c r="Y65" s="48">
        <v>5</v>
      </c>
      <c r="Z65" s="64">
        <f t="shared" si="0"/>
        <v>0</v>
      </c>
      <c r="AA65" s="64">
        <f t="shared" si="1"/>
        <v>100</v>
      </c>
    </row>
    <row r="66" spans="1:27" x14ac:dyDescent="0.3">
      <c r="A66" s="3">
        <v>57</v>
      </c>
      <c r="B66" s="6" t="s">
        <v>115</v>
      </c>
      <c r="C66" s="41">
        <f t="shared" si="3"/>
        <v>8</v>
      </c>
      <c r="D66" s="37"/>
      <c r="E66" s="37"/>
      <c r="F66" s="37"/>
      <c r="G66" s="37">
        <v>1</v>
      </c>
      <c r="H66" s="37"/>
      <c r="I66" s="37">
        <v>5</v>
      </c>
      <c r="J66" s="37"/>
      <c r="K66" s="37"/>
      <c r="L66" s="37"/>
      <c r="M66" s="37">
        <v>2</v>
      </c>
      <c r="N66" s="37"/>
      <c r="O66" s="37"/>
      <c r="P66" s="49">
        <v>20</v>
      </c>
      <c r="Q66" s="63">
        <v>20</v>
      </c>
      <c r="R66" s="48"/>
      <c r="S66" s="48">
        <v>4</v>
      </c>
      <c r="T66" s="48"/>
      <c r="U66" s="48">
        <v>12</v>
      </c>
      <c r="V66" s="48"/>
      <c r="W66" s="48"/>
      <c r="X66" s="48">
        <v>4</v>
      </c>
      <c r="Y66" s="48"/>
      <c r="Z66" s="64">
        <f t="shared" si="0"/>
        <v>-12</v>
      </c>
      <c r="AA66" s="64">
        <f t="shared" si="1"/>
        <v>40</v>
      </c>
    </row>
    <row r="67" spans="1:27" x14ac:dyDescent="0.3">
      <c r="A67" s="3">
        <v>58</v>
      </c>
      <c r="B67" s="6" t="s">
        <v>117</v>
      </c>
      <c r="C67" s="41">
        <f t="shared" si="3"/>
        <v>28</v>
      </c>
      <c r="D67" s="37"/>
      <c r="E67" s="37">
        <v>3</v>
      </c>
      <c r="F67" s="37">
        <v>11</v>
      </c>
      <c r="G67" s="37"/>
      <c r="H67" s="37"/>
      <c r="I67" s="37">
        <v>12</v>
      </c>
      <c r="J67" s="37">
        <v>2</v>
      </c>
      <c r="K67" s="37"/>
      <c r="L67" s="37"/>
      <c r="M67" s="37"/>
      <c r="N67" s="37"/>
      <c r="O67" s="37"/>
      <c r="P67" s="49">
        <v>68</v>
      </c>
      <c r="Q67" s="63">
        <v>68</v>
      </c>
      <c r="R67" s="48">
        <v>27</v>
      </c>
      <c r="S67" s="48"/>
      <c r="T67" s="48"/>
      <c r="U67" s="48">
        <v>41</v>
      </c>
      <c r="V67" s="48"/>
      <c r="W67" s="48"/>
      <c r="X67" s="48"/>
      <c r="Y67" s="48"/>
      <c r="Z67" s="64">
        <f t="shared" si="0"/>
        <v>-40</v>
      </c>
      <c r="AA67" s="64">
        <f t="shared" si="1"/>
        <v>41.17647058823529</v>
      </c>
    </row>
    <row r="68" spans="1:27" x14ac:dyDescent="0.3">
      <c r="A68" s="3">
        <v>59</v>
      </c>
      <c r="B68" s="6" t="s">
        <v>119</v>
      </c>
      <c r="C68" s="41">
        <f t="shared" si="3"/>
        <v>7</v>
      </c>
      <c r="D68" s="37"/>
      <c r="E68" s="37"/>
      <c r="F68" s="37"/>
      <c r="G68" s="37"/>
      <c r="H68" s="37">
        <v>1</v>
      </c>
      <c r="I68" s="37">
        <v>6</v>
      </c>
      <c r="J68" s="37"/>
      <c r="K68" s="37"/>
      <c r="L68" s="37"/>
      <c r="M68" s="37"/>
      <c r="N68" s="37"/>
      <c r="O68" s="37"/>
      <c r="P68" s="49">
        <v>18</v>
      </c>
      <c r="Q68" s="63">
        <v>18</v>
      </c>
      <c r="R68" s="48"/>
      <c r="S68" s="48"/>
      <c r="T68" s="48">
        <v>4</v>
      </c>
      <c r="U68" s="48">
        <v>14</v>
      </c>
      <c r="V68" s="48"/>
      <c r="W68" s="48"/>
      <c r="X68" s="48"/>
      <c r="Y68" s="48"/>
      <c r="Z68" s="64">
        <f t="shared" si="0"/>
        <v>-11</v>
      </c>
      <c r="AA68" s="64">
        <f t="shared" si="1"/>
        <v>38.888888888888893</v>
      </c>
    </row>
    <row r="69" spans="1:27" x14ac:dyDescent="0.3">
      <c r="A69" s="3">
        <v>60</v>
      </c>
      <c r="B69" s="6" t="s">
        <v>121</v>
      </c>
      <c r="C69" s="41">
        <f t="shared" si="3"/>
        <v>2</v>
      </c>
      <c r="D69" s="37"/>
      <c r="E69" s="37"/>
      <c r="F69" s="37"/>
      <c r="G69" s="37"/>
      <c r="H69" s="37"/>
      <c r="I69" s="37">
        <v>2</v>
      </c>
      <c r="J69" s="37"/>
      <c r="K69" s="37"/>
      <c r="L69" s="37"/>
      <c r="M69" s="37"/>
      <c r="N69" s="37"/>
      <c r="O69" s="37"/>
      <c r="P69" s="49">
        <v>8</v>
      </c>
      <c r="Q69" s="63">
        <v>8</v>
      </c>
      <c r="R69" s="48"/>
      <c r="S69" s="48"/>
      <c r="T69" s="48"/>
      <c r="U69" s="48">
        <v>8</v>
      </c>
      <c r="V69" s="48"/>
      <c r="W69" s="48"/>
      <c r="X69" s="48"/>
      <c r="Y69" s="48"/>
      <c r="Z69" s="64">
        <f t="shared" si="0"/>
        <v>-6</v>
      </c>
      <c r="AA69" s="64">
        <f t="shared" si="1"/>
        <v>25</v>
      </c>
    </row>
    <row r="70" spans="1:27" x14ac:dyDescent="0.3">
      <c r="A70" s="3">
        <v>61</v>
      </c>
      <c r="B70" s="6" t="s">
        <v>123</v>
      </c>
      <c r="C70" s="41">
        <f t="shared" si="3"/>
        <v>5</v>
      </c>
      <c r="D70" s="37"/>
      <c r="E70" s="37">
        <v>5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49">
        <v>0</v>
      </c>
      <c r="Q70" s="63">
        <v>20</v>
      </c>
      <c r="R70" s="48">
        <v>20</v>
      </c>
      <c r="S70" s="48"/>
      <c r="T70" s="48"/>
      <c r="U70" s="48"/>
      <c r="V70" s="48"/>
      <c r="W70" s="48"/>
      <c r="X70" s="48"/>
      <c r="Y70" s="48"/>
      <c r="Z70" s="64">
        <f t="shared" si="0"/>
        <v>-15</v>
      </c>
      <c r="AA70" s="64">
        <f t="shared" si="1"/>
        <v>25</v>
      </c>
    </row>
    <row r="71" spans="1:27" x14ac:dyDescent="0.3">
      <c r="A71" s="3">
        <v>62</v>
      </c>
      <c r="B71" s="6" t="s">
        <v>125</v>
      </c>
      <c r="C71" s="41">
        <f t="shared" si="3"/>
        <v>14</v>
      </c>
      <c r="D71" s="37"/>
      <c r="E71" s="37"/>
      <c r="F71" s="37"/>
      <c r="G71" s="37"/>
      <c r="H71" s="37">
        <v>4</v>
      </c>
      <c r="I71" s="37">
        <v>7</v>
      </c>
      <c r="J71" s="37"/>
      <c r="K71" s="37"/>
      <c r="L71" s="37"/>
      <c r="M71" s="37">
        <v>2</v>
      </c>
      <c r="N71" s="37"/>
      <c r="O71" s="37">
        <v>1</v>
      </c>
      <c r="P71" s="49">
        <v>46</v>
      </c>
      <c r="Q71" s="63">
        <v>56</v>
      </c>
      <c r="R71" s="48"/>
      <c r="S71" s="48"/>
      <c r="T71" s="48">
        <v>17</v>
      </c>
      <c r="U71" s="48">
        <v>27</v>
      </c>
      <c r="V71" s="48"/>
      <c r="W71" s="48"/>
      <c r="X71" s="48">
        <v>9</v>
      </c>
      <c r="Y71" s="48">
        <v>3</v>
      </c>
      <c r="Z71" s="64">
        <f t="shared" si="0"/>
        <v>-42</v>
      </c>
      <c r="AA71" s="64">
        <f t="shared" si="1"/>
        <v>25</v>
      </c>
    </row>
    <row r="72" spans="1:27" x14ac:dyDescent="0.3">
      <c r="A72" s="3">
        <v>63</v>
      </c>
      <c r="B72" s="6" t="s">
        <v>127</v>
      </c>
      <c r="C72" s="41">
        <f t="shared" si="3"/>
        <v>52</v>
      </c>
      <c r="D72" s="37"/>
      <c r="E72" s="37"/>
      <c r="F72" s="37"/>
      <c r="G72" s="37"/>
      <c r="H72" s="37"/>
      <c r="I72" s="37">
        <v>42</v>
      </c>
      <c r="J72" s="37"/>
      <c r="K72" s="37">
        <v>4</v>
      </c>
      <c r="L72" s="37"/>
      <c r="M72" s="37">
        <v>6</v>
      </c>
      <c r="N72" s="37"/>
      <c r="O72" s="37"/>
      <c r="P72" s="49">
        <v>134</v>
      </c>
      <c r="Q72" s="63">
        <v>134</v>
      </c>
      <c r="R72" s="48"/>
      <c r="S72" s="48"/>
      <c r="T72" s="48"/>
      <c r="U72" s="48">
        <v>107</v>
      </c>
      <c r="V72" s="48">
        <v>9</v>
      </c>
      <c r="W72" s="48"/>
      <c r="X72" s="48">
        <v>17</v>
      </c>
      <c r="Y72" s="48">
        <v>1</v>
      </c>
      <c r="Z72" s="64">
        <f t="shared" si="0"/>
        <v>-82</v>
      </c>
      <c r="AA72" s="64">
        <f t="shared" si="1"/>
        <v>38.805970149253731</v>
      </c>
    </row>
    <row r="73" spans="1:27" x14ac:dyDescent="0.3">
      <c r="A73" s="3">
        <v>64</v>
      </c>
      <c r="B73" s="6" t="s">
        <v>129</v>
      </c>
      <c r="C73" s="41">
        <f t="shared" si="3"/>
        <v>10</v>
      </c>
      <c r="D73" s="37"/>
      <c r="E73" s="37">
        <v>4</v>
      </c>
      <c r="F73" s="37"/>
      <c r="G73" s="37"/>
      <c r="H73" s="37"/>
      <c r="I73" s="37">
        <v>6</v>
      </c>
      <c r="J73" s="37"/>
      <c r="K73" s="37"/>
      <c r="L73" s="37"/>
      <c r="M73" s="37"/>
      <c r="N73" s="37"/>
      <c r="O73" s="37"/>
      <c r="P73" s="49">
        <v>14</v>
      </c>
      <c r="Q73" s="63">
        <v>40</v>
      </c>
      <c r="R73" s="48">
        <v>17</v>
      </c>
      <c r="S73" s="48"/>
      <c r="T73" s="48"/>
      <c r="U73" s="48">
        <v>23</v>
      </c>
      <c r="V73" s="48"/>
      <c r="W73" s="48"/>
      <c r="X73" s="48"/>
      <c r="Y73" s="48"/>
      <c r="Z73" s="64">
        <f t="shared" si="0"/>
        <v>-30</v>
      </c>
      <c r="AA73" s="64">
        <f t="shared" si="1"/>
        <v>25</v>
      </c>
    </row>
    <row r="74" spans="1:27" x14ac:dyDescent="0.3">
      <c r="A74" s="3">
        <v>65</v>
      </c>
      <c r="B74" s="6" t="s">
        <v>131</v>
      </c>
      <c r="C74" s="41">
        <f t="shared" si="3"/>
        <v>48</v>
      </c>
      <c r="D74" s="37"/>
      <c r="E74" s="37">
        <v>5</v>
      </c>
      <c r="F74" s="37"/>
      <c r="G74" s="37"/>
      <c r="H74" s="37"/>
      <c r="I74" s="37">
        <v>43</v>
      </c>
      <c r="J74" s="37"/>
      <c r="K74" s="37"/>
      <c r="L74" s="37"/>
      <c r="M74" s="37"/>
      <c r="N74" s="37"/>
      <c r="O74" s="37"/>
      <c r="P74" s="49">
        <v>191</v>
      </c>
      <c r="Q74" s="63">
        <v>191</v>
      </c>
      <c r="R74" s="48">
        <v>17</v>
      </c>
      <c r="S74" s="48"/>
      <c r="T74" s="48"/>
      <c r="U74" s="48">
        <v>173</v>
      </c>
      <c r="V74" s="48"/>
      <c r="W74" s="48"/>
      <c r="X74" s="48">
        <v>1</v>
      </c>
      <c r="Y74" s="48"/>
      <c r="Z74" s="64">
        <f t="shared" ref="Z74:Z87" si="4">C74-Q74</f>
        <v>-143</v>
      </c>
      <c r="AA74" s="64">
        <f t="shared" ref="AA74:AA87" si="5">C74/Q74*100</f>
        <v>25.130890052356019</v>
      </c>
    </row>
    <row r="75" spans="1:27" x14ac:dyDescent="0.3">
      <c r="A75" s="3">
        <v>66</v>
      </c>
      <c r="B75" s="6" t="s">
        <v>133</v>
      </c>
      <c r="C75" s="41">
        <f t="shared" si="3"/>
        <v>70</v>
      </c>
      <c r="D75" s="37"/>
      <c r="E75" s="37">
        <v>18</v>
      </c>
      <c r="F75" s="37"/>
      <c r="G75" s="37">
        <v>8</v>
      </c>
      <c r="H75" s="37">
        <v>8</v>
      </c>
      <c r="I75" s="37">
        <v>17</v>
      </c>
      <c r="J75" s="37"/>
      <c r="K75" s="37">
        <v>14</v>
      </c>
      <c r="L75" s="37">
        <v>5</v>
      </c>
      <c r="M75" s="37"/>
      <c r="N75" s="37"/>
      <c r="O75" s="37"/>
      <c r="P75" s="49">
        <v>244</v>
      </c>
      <c r="Q75" s="63">
        <v>280</v>
      </c>
      <c r="R75" s="48">
        <v>71</v>
      </c>
      <c r="S75" s="48">
        <v>32</v>
      </c>
      <c r="T75" s="48">
        <v>32</v>
      </c>
      <c r="U75" s="48">
        <v>67</v>
      </c>
      <c r="V75" s="48">
        <v>55</v>
      </c>
      <c r="W75" s="48">
        <v>21</v>
      </c>
      <c r="X75" s="48">
        <v>1</v>
      </c>
      <c r="Y75" s="48">
        <v>1</v>
      </c>
      <c r="Z75" s="64">
        <f t="shared" si="4"/>
        <v>-210</v>
      </c>
      <c r="AA75" s="64">
        <f t="shared" si="5"/>
        <v>25</v>
      </c>
    </row>
    <row r="76" spans="1:27" x14ac:dyDescent="0.3">
      <c r="A76" s="3">
        <v>67</v>
      </c>
      <c r="B76" s="6" t="s">
        <v>139</v>
      </c>
      <c r="C76" s="41">
        <f t="shared" si="3"/>
        <v>5</v>
      </c>
      <c r="D76" s="37"/>
      <c r="E76" s="37"/>
      <c r="F76" s="37"/>
      <c r="G76" s="37"/>
      <c r="H76" s="37"/>
      <c r="I76" s="37">
        <v>5</v>
      </c>
      <c r="J76" s="37"/>
      <c r="K76" s="37"/>
      <c r="L76" s="37"/>
      <c r="M76" s="37"/>
      <c r="N76" s="37"/>
      <c r="O76" s="37"/>
      <c r="P76" s="49">
        <v>0</v>
      </c>
      <c r="Q76" s="63">
        <v>5</v>
      </c>
      <c r="R76" s="48"/>
      <c r="S76" s="48"/>
      <c r="T76" s="48"/>
      <c r="U76" s="48">
        <v>5</v>
      </c>
      <c r="V76" s="48"/>
      <c r="W76" s="48"/>
      <c r="X76" s="48"/>
      <c r="Y76" s="48"/>
      <c r="Z76" s="64">
        <f t="shared" si="4"/>
        <v>0</v>
      </c>
      <c r="AA76" s="64">
        <f t="shared" si="5"/>
        <v>100</v>
      </c>
    </row>
    <row r="77" spans="1:27" x14ac:dyDescent="0.3">
      <c r="A77" s="3">
        <v>68</v>
      </c>
      <c r="B77" s="6" t="s">
        <v>141</v>
      </c>
      <c r="C77" s="41">
        <f t="shared" si="3"/>
        <v>25</v>
      </c>
      <c r="D77" s="37"/>
      <c r="E77" s="37">
        <v>10</v>
      </c>
      <c r="F77" s="37"/>
      <c r="G77" s="37"/>
      <c r="H77" s="37"/>
      <c r="I77" s="37">
        <v>15</v>
      </c>
      <c r="J77" s="37"/>
      <c r="K77" s="37"/>
      <c r="L77" s="37"/>
      <c r="M77" s="37"/>
      <c r="N77" s="37"/>
      <c r="O77" s="37"/>
      <c r="P77" s="49">
        <v>99</v>
      </c>
      <c r="Q77" s="63">
        <v>99</v>
      </c>
      <c r="R77" s="48">
        <v>40</v>
      </c>
      <c r="S77" s="48"/>
      <c r="T77" s="48"/>
      <c r="U77" s="48">
        <v>59</v>
      </c>
      <c r="V77" s="48"/>
      <c r="W77" s="48"/>
      <c r="X77" s="48"/>
      <c r="Y77" s="48"/>
      <c r="Z77" s="64">
        <f t="shared" si="4"/>
        <v>-74</v>
      </c>
      <c r="AA77" s="64">
        <f t="shared" si="5"/>
        <v>25.252525252525253</v>
      </c>
    </row>
    <row r="78" spans="1:27" x14ac:dyDescent="0.3">
      <c r="A78" s="3">
        <v>69</v>
      </c>
      <c r="B78" s="6" t="s">
        <v>143</v>
      </c>
      <c r="C78" s="41">
        <f t="shared" si="3"/>
        <v>23</v>
      </c>
      <c r="D78" s="37"/>
      <c r="E78" s="37">
        <v>12</v>
      </c>
      <c r="F78" s="37"/>
      <c r="G78" s="37">
        <v>5</v>
      </c>
      <c r="H78" s="37">
        <v>3</v>
      </c>
      <c r="I78" s="37"/>
      <c r="J78" s="37"/>
      <c r="K78" s="37">
        <v>3</v>
      </c>
      <c r="L78" s="37"/>
      <c r="M78" s="37"/>
      <c r="N78" s="37"/>
      <c r="O78" s="37"/>
      <c r="P78" s="49">
        <v>42</v>
      </c>
      <c r="Q78" s="63">
        <v>59</v>
      </c>
      <c r="R78" s="48">
        <v>31</v>
      </c>
      <c r="S78" s="48">
        <v>13</v>
      </c>
      <c r="T78" s="48">
        <v>8</v>
      </c>
      <c r="U78" s="48">
        <v>0</v>
      </c>
      <c r="V78" s="48">
        <v>7</v>
      </c>
      <c r="W78" s="48">
        <v>0</v>
      </c>
      <c r="X78" s="48">
        <v>0</v>
      </c>
      <c r="Y78" s="48">
        <v>0</v>
      </c>
      <c r="Z78" s="64">
        <f t="shared" si="4"/>
        <v>-36</v>
      </c>
      <c r="AA78" s="64">
        <f t="shared" si="5"/>
        <v>38.983050847457626</v>
      </c>
    </row>
    <row r="79" spans="1:27" x14ac:dyDescent="0.3">
      <c r="A79" s="3">
        <v>70</v>
      </c>
      <c r="B79" s="6" t="s">
        <v>145</v>
      </c>
      <c r="C79" s="41">
        <f t="shared" si="3"/>
        <v>5</v>
      </c>
      <c r="D79" s="37"/>
      <c r="E79" s="37"/>
      <c r="F79" s="37"/>
      <c r="G79" s="37"/>
      <c r="H79" s="45">
        <v>3</v>
      </c>
      <c r="I79" s="45">
        <v>2</v>
      </c>
      <c r="J79" s="37"/>
      <c r="K79" s="37"/>
      <c r="L79" s="37"/>
      <c r="M79" s="37"/>
      <c r="N79" s="37"/>
      <c r="O79" s="37"/>
      <c r="P79" s="49">
        <v>9</v>
      </c>
      <c r="Q79" s="63">
        <v>5</v>
      </c>
      <c r="R79" s="48"/>
      <c r="S79" s="48"/>
      <c r="T79" s="48">
        <v>3</v>
      </c>
      <c r="U79" s="48">
        <v>2</v>
      </c>
      <c r="V79" s="48"/>
      <c r="W79" s="48"/>
      <c r="X79" s="48"/>
      <c r="Y79" s="48"/>
      <c r="Z79" s="64">
        <f t="shared" si="4"/>
        <v>0</v>
      </c>
      <c r="AA79" s="64">
        <f t="shared" si="5"/>
        <v>100</v>
      </c>
    </row>
    <row r="80" spans="1:27" x14ac:dyDescent="0.3">
      <c r="A80" s="3">
        <v>71</v>
      </c>
      <c r="B80" s="6" t="s">
        <v>147</v>
      </c>
      <c r="C80" s="41">
        <f t="shared" si="3"/>
        <v>8</v>
      </c>
      <c r="D80" s="37"/>
      <c r="E80" s="37"/>
      <c r="F80" s="37"/>
      <c r="G80" s="37"/>
      <c r="H80" s="37"/>
      <c r="I80" s="37"/>
      <c r="J80" s="37"/>
      <c r="K80" s="37"/>
      <c r="L80" s="37"/>
      <c r="M80" s="37">
        <v>8</v>
      </c>
      <c r="N80" s="37"/>
      <c r="O80" s="37"/>
      <c r="P80" s="49">
        <v>8</v>
      </c>
      <c r="Q80" s="63">
        <v>32</v>
      </c>
      <c r="R80" s="48"/>
      <c r="S80" s="48"/>
      <c r="T80" s="48"/>
      <c r="U80" s="48"/>
      <c r="V80" s="48"/>
      <c r="W80" s="48"/>
      <c r="X80" s="48">
        <v>32</v>
      </c>
      <c r="Y80" s="48"/>
      <c r="Z80" s="64">
        <f t="shared" si="4"/>
        <v>-24</v>
      </c>
      <c r="AA80" s="64">
        <f t="shared" si="5"/>
        <v>25</v>
      </c>
    </row>
    <row r="81" spans="1:32" x14ac:dyDescent="0.3">
      <c r="A81" s="3">
        <v>72</v>
      </c>
      <c r="B81" s="6" t="s">
        <v>149</v>
      </c>
      <c r="C81" s="41">
        <f t="shared" si="3"/>
        <v>27</v>
      </c>
      <c r="D81" s="37"/>
      <c r="E81" s="37">
        <v>2</v>
      </c>
      <c r="F81" s="37"/>
      <c r="G81" s="37"/>
      <c r="H81" s="37"/>
      <c r="I81" s="37">
        <v>25</v>
      </c>
      <c r="J81" s="37"/>
      <c r="K81" s="37"/>
      <c r="L81" s="37"/>
      <c r="M81" s="37"/>
      <c r="N81" s="37"/>
      <c r="O81" s="37"/>
      <c r="P81" s="49">
        <v>70</v>
      </c>
      <c r="Q81" s="63">
        <v>70</v>
      </c>
      <c r="R81" s="48">
        <v>5</v>
      </c>
      <c r="S81" s="48"/>
      <c r="T81" s="48"/>
      <c r="U81" s="48">
        <v>29</v>
      </c>
      <c r="V81" s="48"/>
      <c r="W81" s="48"/>
      <c r="X81" s="48">
        <v>16</v>
      </c>
      <c r="Y81" s="48">
        <v>20</v>
      </c>
      <c r="Z81" s="64">
        <f t="shared" si="4"/>
        <v>-43</v>
      </c>
      <c r="AA81" s="64">
        <f t="shared" si="5"/>
        <v>38.571428571428577</v>
      </c>
    </row>
    <row r="82" spans="1:32" x14ac:dyDescent="0.3">
      <c r="A82" s="3">
        <v>73</v>
      </c>
      <c r="B82" s="6" t="s">
        <v>151</v>
      </c>
      <c r="C82" s="41">
        <f t="shared" si="3"/>
        <v>26</v>
      </c>
      <c r="D82" s="37"/>
      <c r="E82" s="37"/>
      <c r="F82" s="37"/>
      <c r="G82" s="37"/>
      <c r="H82" s="37"/>
      <c r="I82" s="37">
        <v>26</v>
      </c>
      <c r="J82" s="37"/>
      <c r="K82" s="37"/>
      <c r="L82" s="37"/>
      <c r="M82" s="37"/>
      <c r="N82" s="37"/>
      <c r="O82" s="37"/>
      <c r="P82" s="49">
        <v>66</v>
      </c>
      <c r="Q82" s="63">
        <v>66</v>
      </c>
      <c r="R82" s="48"/>
      <c r="S82" s="48"/>
      <c r="T82" s="48"/>
      <c r="U82" s="48">
        <v>66</v>
      </c>
      <c r="V82" s="48"/>
      <c r="W82" s="48"/>
      <c r="X82" s="48"/>
      <c r="Y82" s="48"/>
      <c r="Z82" s="64">
        <f t="shared" si="4"/>
        <v>-40</v>
      </c>
      <c r="AA82" s="64">
        <f t="shared" si="5"/>
        <v>39.393939393939391</v>
      </c>
    </row>
    <row r="83" spans="1:32" x14ac:dyDescent="0.3">
      <c r="A83" s="3">
        <v>74</v>
      </c>
      <c r="B83" s="6" t="s">
        <v>153</v>
      </c>
      <c r="C83" s="41">
        <f t="shared" si="3"/>
        <v>9</v>
      </c>
      <c r="D83" s="37"/>
      <c r="E83" s="37">
        <v>1</v>
      </c>
      <c r="F83" s="37"/>
      <c r="G83" s="37"/>
      <c r="H83" s="37">
        <v>3</v>
      </c>
      <c r="I83" s="37">
        <v>5</v>
      </c>
      <c r="J83" s="37"/>
      <c r="K83" s="37"/>
      <c r="L83" s="37"/>
      <c r="M83" s="37"/>
      <c r="N83" s="37"/>
      <c r="O83" s="37"/>
      <c r="P83" s="49">
        <v>22</v>
      </c>
      <c r="Q83" s="63">
        <v>22</v>
      </c>
      <c r="R83" s="48">
        <v>3</v>
      </c>
      <c r="S83" s="48"/>
      <c r="T83" s="48">
        <v>5</v>
      </c>
      <c r="U83" s="48">
        <v>14</v>
      </c>
      <c r="V83" s="48"/>
      <c r="W83" s="48"/>
      <c r="X83" s="48"/>
      <c r="Y83" s="48"/>
      <c r="Z83" s="64">
        <f t="shared" si="4"/>
        <v>-13</v>
      </c>
      <c r="AA83" s="64">
        <f t="shared" si="5"/>
        <v>40.909090909090914</v>
      </c>
    </row>
    <row r="84" spans="1:32" x14ac:dyDescent="0.3">
      <c r="A84" s="3">
        <v>75</v>
      </c>
      <c r="B84" s="6" t="s">
        <v>155</v>
      </c>
      <c r="C84" s="41">
        <f t="shared" si="3"/>
        <v>4</v>
      </c>
      <c r="D84" s="37"/>
      <c r="E84" s="37"/>
      <c r="F84" s="37"/>
      <c r="G84" s="37"/>
      <c r="H84" s="37"/>
      <c r="I84" s="37"/>
      <c r="J84" s="37"/>
      <c r="K84" s="37">
        <v>4</v>
      </c>
      <c r="L84" s="37"/>
      <c r="M84" s="37"/>
      <c r="N84" s="37"/>
      <c r="O84" s="37"/>
      <c r="P84" s="49">
        <v>4</v>
      </c>
      <c r="Q84" s="63">
        <v>4</v>
      </c>
      <c r="R84" s="48"/>
      <c r="S84" s="48"/>
      <c r="T84" s="48"/>
      <c r="U84" s="48"/>
      <c r="V84" s="48">
        <v>4</v>
      </c>
      <c r="W84" s="48"/>
      <c r="X84" s="48"/>
      <c r="Y84" s="48"/>
      <c r="Z84" s="64">
        <f t="shared" si="4"/>
        <v>0</v>
      </c>
      <c r="AA84" s="64">
        <f t="shared" si="5"/>
        <v>100</v>
      </c>
    </row>
    <row r="85" spans="1:32" ht="31.2" x14ac:dyDescent="0.3">
      <c r="A85" s="3">
        <v>76</v>
      </c>
      <c r="B85" s="6" t="s">
        <v>163</v>
      </c>
      <c r="C85" s="41">
        <f t="shared" si="3"/>
        <v>8</v>
      </c>
      <c r="D85" s="37"/>
      <c r="E85" s="37"/>
      <c r="F85" s="37"/>
      <c r="G85" s="37"/>
      <c r="H85" s="37"/>
      <c r="I85" s="37"/>
      <c r="J85" s="37"/>
      <c r="K85" s="37">
        <v>8</v>
      </c>
      <c r="L85" s="37"/>
      <c r="M85" s="37"/>
      <c r="N85" s="37"/>
      <c r="O85" s="37"/>
      <c r="P85" s="49">
        <v>21</v>
      </c>
      <c r="Q85" s="63">
        <v>21</v>
      </c>
      <c r="R85" s="48"/>
      <c r="S85" s="48"/>
      <c r="T85" s="48"/>
      <c r="U85" s="48"/>
      <c r="V85" s="48">
        <v>21</v>
      </c>
      <c r="W85" s="48"/>
      <c r="X85" s="48"/>
      <c r="Y85" s="48"/>
      <c r="Z85" s="64">
        <f t="shared" si="4"/>
        <v>-13</v>
      </c>
      <c r="AA85" s="64">
        <f t="shared" si="5"/>
        <v>38.095238095238095</v>
      </c>
    </row>
    <row r="86" spans="1:32" ht="31.2" x14ac:dyDescent="0.3">
      <c r="A86" s="3">
        <v>77</v>
      </c>
      <c r="B86" s="6" t="s">
        <v>171</v>
      </c>
      <c r="C86" s="41">
        <v>3</v>
      </c>
      <c r="D86" s="37"/>
      <c r="E86" s="37"/>
      <c r="F86" s="37"/>
      <c r="G86" s="37">
        <v>1</v>
      </c>
      <c r="H86" s="37"/>
      <c r="I86" s="37"/>
      <c r="J86" s="37"/>
      <c r="K86" s="37"/>
      <c r="L86" s="37"/>
      <c r="M86" s="37">
        <v>1</v>
      </c>
      <c r="N86" s="37"/>
      <c r="O86" s="37">
        <v>1</v>
      </c>
      <c r="P86" s="49">
        <v>7</v>
      </c>
      <c r="Q86" s="63">
        <v>7</v>
      </c>
      <c r="R86" s="48"/>
      <c r="S86" s="48">
        <v>2</v>
      </c>
      <c r="T86" s="48"/>
      <c r="U86" s="48"/>
      <c r="V86" s="48"/>
      <c r="W86" s="48"/>
      <c r="X86" s="48">
        <v>2</v>
      </c>
      <c r="Y86" s="48">
        <v>3</v>
      </c>
      <c r="Z86" s="64">
        <f t="shared" si="4"/>
        <v>-4</v>
      </c>
      <c r="AA86" s="64">
        <f t="shared" si="5"/>
        <v>42.857142857142854</v>
      </c>
    </row>
    <row r="87" spans="1:32" x14ac:dyDescent="0.3">
      <c r="A87" s="3"/>
      <c r="B87" s="7" t="s">
        <v>192</v>
      </c>
      <c r="C87" s="41">
        <f>SUM(C10:C86)</f>
        <v>1549</v>
      </c>
      <c r="D87" s="44">
        <v>10</v>
      </c>
      <c r="E87" s="41">
        <f>SUM(E10:E86)</f>
        <v>255</v>
      </c>
      <c r="F87" s="41">
        <f>SUM(F10:F86)</f>
        <v>13</v>
      </c>
      <c r="G87" s="41">
        <f>SUM(G10:G86)</f>
        <v>73</v>
      </c>
      <c r="H87" s="43">
        <f>H83+H79+H78+H75+H71+H68+H64+H58+H57+H50+H48+H42+H38+H37+H36+H33+H31+H30+H29+H27+H23+H19+H18+H17+H15+H14+H13+H12</f>
        <v>134</v>
      </c>
      <c r="I87" s="41">
        <f t="shared" ref="I87:Y87" si="6">SUM(I10:I86)</f>
        <v>676</v>
      </c>
      <c r="J87" s="41">
        <f t="shared" si="6"/>
        <v>10</v>
      </c>
      <c r="K87" s="41">
        <f t="shared" si="6"/>
        <v>222</v>
      </c>
      <c r="L87" s="41">
        <f t="shared" si="6"/>
        <v>102</v>
      </c>
      <c r="M87" s="41">
        <f t="shared" si="6"/>
        <v>57</v>
      </c>
      <c r="N87" s="41">
        <f t="shared" si="6"/>
        <v>2</v>
      </c>
      <c r="O87" s="41">
        <f t="shared" si="6"/>
        <v>15</v>
      </c>
      <c r="P87" s="49">
        <f t="shared" si="6"/>
        <v>4445</v>
      </c>
      <c r="Q87" s="70">
        <f t="shared" si="6"/>
        <v>4946</v>
      </c>
      <c r="R87" s="49">
        <f t="shared" si="6"/>
        <v>910</v>
      </c>
      <c r="S87" s="34">
        <f t="shared" si="6"/>
        <v>260</v>
      </c>
      <c r="T87" s="49">
        <f t="shared" si="6"/>
        <v>432</v>
      </c>
      <c r="U87" s="49">
        <f t="shared" si="6"/>
        <v>2012</v>
      </c>
      <c r="V87" s="49">
        <f t="shared" si="6"/>
        <v>669</v>
      </c>
      <c r="W87" s="49">
        <f t="shared" si="6"/>
        <v>331</v>
      </c>
      <c r="X87" s="49">
        <f t="shared" si="6"/>
        <v>231</v>
      </c>
      <c r="Y87" s="49">
        <f t="shared" si="6"/>
        <v>105</v>
      </c>
      <c r="Z87" s="50">
        <f t="shared" si="4"/>
        <v>-3397</v>
      </c>
      <c r="AA87" s="50">
        <f t="shared" si="5"/>
        <v>31.318236959158916</v>
      </c>
    </row>
    <row r="88" spans="1:32" x14ac:dyDescent="0.3">
      <c r="B88" s="47"/>
      <c r="C88" s="42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0"/>
    </row>
    <row r="89" spans="1:32" x14ac:dyDescent="0.3">
      <c r="A89" s="62"/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61"/>
      <c r="Q89" s="99" t="s">
        <v>210</v>
      </c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66"/>
      <c r="AC89" s="66"/>
      <c r="AD89" s="66"/>
      <c r="AE89" s="66"/>
      <c r="AF89" s="66"/>
    </row>
    <row r="90" spans="1:32" x14ac:dyDescent="0.3">
      <c r="A90" s="62"/>
      <c r="B90" s="100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Q90" s="65"/>
      <c r="R90" s="65"/>
      <c r="S90" s="65"/>
      <c r="T90" s="65"/>
      <c r="U90" s="65"/>
      <c r="V90" s="65"/>
      <c r="W90" s="65"/>
      <c r="X90" s="65"/>
      <c r="Y90" s="65"/>
      <c r="Z90" s="66"/>
      <c r="AA90" s="66"/>
      <c r="AB90" s="66"/>
      <c r="AC90" s="66"/>
      <c r="AD90" s="66"/>
      <c r="AE90" s="66"/>
      <c r="AF90" s="66"/>
    </row>
    <row r="91" spans="1:32" ht="18" x14ac:dyDescent="0.35">
      <c r="B91" s="105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Q91" s="81" t="s">
        <v>211</v>
      </c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66"/>
      <c r="AC91" s="66"/>
      <c r="AD91" s="66"/>
      <c r="AE91" s="66"/>
      <c r="AF91" s="66"/>
    </row>
    <row r="92" spans="1:32" ht="18" x14ac:dyDescent="0.35"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</row>
    <row r="93" spans="1:32" ht="18" x14ac:dyDescent="0.35">
      <c r="B93" s="105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</row>
    <row r="94" spans="1:32" ht="18" x14ac:dyDescent="0.35">
      <c r="B94" s="105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</row>
    <row r="95" spans="1:32" ht="18" x14ac:dyDescent="0.35">
      <c r="B95" s="105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</row>
    <row r="96" spans="1:32" ht="18" x14ac:dyDescent="0.35">
      <c r="B96" s="105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</row>
    <row r="97" spans="2:27" ht="30.75" customHeight="1" x14ac:dyDescent="0.35">
      <c r="B97" s="105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</row>
    <row r="98" spans="2:27" ht="46.5" hidden="1" customHeight="1" x14ac:dyDescent="0.3">
      <c r="B98" s="105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</row>
  </sheetData>
  <mergeCells count="32">
    <mergeCell ref="B97:M97"/>
    <mergeCell ref="B98:M98"/>
    <mergeCell ref="B92:M92"/>
    <mergeCell ref="B91:M91"/>
    <mergeCell ref="B93:M93"/>
    <mergeCell ref="B94:M94"/>
    <mergeCell ref="B95:M95"/>
    <mergeCell ref="B96:M96"/>
    <mergeCell ref="Q89:AA89"/>
    <mergeCell ref="B89:O89"/>
    <mergeCell ref="B90:O90"/>
    <mergeCell ref="E6:F6"/>
    <mergeCell ref="G6:H6"/>
    <mergeCell ref="I6:L6"/>
    <mergeCell ref="M6:O6"/>
    <mergeCell ref="D5:D7"/>
    <mergeCell ref="Q91:AA98"/>
    <mergeCell ref="A3:AA3"/>
    <mergeCell ref="X2:AA2"/>
    <mergeCell ref="AA5:AA7"/>
    <mergeCell ref="Z5:Z7"/>
    <mergeCell ref="E5:O5"/>
    <mergeCell ref="A5:A7"/>
    <mergeCell ref="B5:B7"/>
    <mergeCell ref="C5:C7"/>
    <mergeCell ref="R5:Y5"/>
    <mergeCell ref="P5:P7"/>
    <mergeCell ref="R6:R7"/>
    <mergeCell ref="S6:T6"/>
    <mergeCell ref="U6:W6"/>
    <mergeCell ref="X6:Y6"/>
    <mergeCell ref="Q5:Q7"/>
  </mergeCells>
  <pageMargins left="0" right="0.19685039370078741" top="0.39370078740157483" bottom="0.15748031496062992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9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E21" sqref="AE21"/>
    </sheetView>
  </sheetViews>
  <sheetFormatPr defaultRowHeight="15.6" x14ac:dyDescent="0.3"/>
  <cols>
    <col min="1" max="1" width="4.6640625" style="5" customWidth="1"/>
    <col min="2" max="2" width="39.88671875" style="8" customWidth="1"/>
    <col min="3" max="3" width="15.6640625" style="5" customWidth="1"/>
    <col min="4" max="6" width="15.6640625" style="5" hidden="1" customWidth="1"/>
    <col min="7" max="7" width="15.44140625" style="5" customWidth="1"/>
    <col min="8" max="10" width="15.44140625" style="5" hidden="1" customWidth="1"/>
    <col min="11" max="11" width="15.33203125" style="5" customWidth="1"/>
    <col min="12" max="14" width="15.33203125" style="5" hidden="1" customWidth="1"/>
    <col min="15" max="15" width="15.44140625" style="5" customWidth="1"/>
    <col min="16" max="18" width="15.44140625" style="5" hidden="1" customWidth="1"/>
    <col min="19" max="19" width="16.44140625" style="5" customWidth="1"/>
    <col min="20" max="22" width="16.44140625" style="5" hidden="1" customWidth="1"/>
    <col min="23" max="23" width="15.88671875" style="5" customWidth="1"/>
    <col min="24" max="26" width="15.88671875" style="5" hidden="1" customWidth="1"/>
    <col min="27" max="27" width="12.88671875" style="5" customWidth="1"/>
  </cols>
  <sheetData>
    <row r="3" spans="1:27" ht="18" customHeight="1" x14ac:dyDescent="0.3">
      <c r="A3" s="107" t="s">
        <v>176</v>
      </c>
      <c r="B3" s="107" t="s">
        <v>0</v>
      </c>
      <c r="C3" s="109" t="s">
        <v>1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3"/>
      <c r="X3" s="120"/>
      <c r="Y3" s="120"/>
      <c r="Z3" s="121"/>
      <c r="AA3" s="84" t="s">
        <v>178</v>
      </c>
    </row>
    <row r="4" spans="1:27" ht="26.25" customHeight="1" x14ac:dyDescent="0.3">
      <c r="A4" s="108"/>
      <c r="B4" s="107"/>
      <c r="C4" s="124" t="s">
        <v>172</v>
      </c>
      <c r="D4" s="127"/>
      <c r="E4" s="127"/>
      <c r="F4" s="127"/>
      <c r="G4" s="118"/>
      <c r="H4" s="126"/>
      <c r="I4" s="126"/>
      <c r="J4" s="113"/>
      <c r="K4" s="112" t="s">
        <v>173</v>
      </c>
      <c r="L4" s="118"/>
      <c r="M4" s="118"/>
      <c r="N4" s="118"/>
      <c r="O4" s="118"/>
      <c r="P4" s="126"/>
      <c r="Q4" s="126"/>
      <c r="R4" s="113"/>
      <c r="S4" s="112" t="s">
        <v>175</v>
      </c>
      <c r="T4" s="118"/>
      <c r="U4" s="118"/>
      <c r="V4" s="118"/>
      <c r="W4" s="119"/>
      <c r="X4" s="120"/>
      <c r="Y4" s="120"/>
      <c r="Z4" s="121"/>
      <c r="AA4" s="110"/>
    </row>
    <row r="5" spans="1:27" ht="29.25" customHeight="1" x14ac:dyDescent="0.3">
      <c r="A5" s="108"/>
      <c r="B5" s="109"/>
      <c r="C5" s="114" t="s">
        <v>174</v>
      </c>
      <c r="D5" s="112" t="s">
        <v>180</v>
      </c>
      <c r="E5" s="113"/>
      <c r="F5" s="116" t="s">
        <v>181</v>
      </c>
      <c r="G5" s="114" t="s">
        <v>177</v>
      </c>
      <c r="H5" s="112" t="s">
        <v>180</v>
      </c>
      <c r="I5" s="113"/>
      <c r="J5" s="124" t="s">
        <v>181</v>
      </c>
      <c r="K5" s="114" t="s">
        <v>174</v>
      </c>
      <c r="L5" s="112" t="s">
        <v>180</v>
      </c>
      <c r="M5" s="113"/>
      <c r="N5" s="116" t="s">
        <v>181</v>
      </c>
      <c r="O5" s="114" t="s">
        <v>177</v>
      </c>
      <c r="P5" s="112" t="s">
        <v>180</v>
      </c>
      <c r="Q5" s="113"/>
      <c r="R5" s="124" t="s">
        <v>181</v>
      </c>
      <c r="S5" s="114" t="s">
        <v>174</v>
      </c>
      <c r="T5" s="112" t="s">
        <v>180</v>
      </c>
      <c r="U5" s="113"/>
      <c r="V5" s="116" t="s">
        <v>181</v>
      </c>
      <c r="W5" s="19"/>
      <c r="X5" s="112" t="s">
        <v>180</v>
      </c>
      <c r="Y5" s="113"/>
      <c r="Z5" s="116" t="s">
        <v>181</v>
      </c>
      <c r="AA5" s="111"/>
    </row>
    <row r="6" spans="1:27" s="1" customFormat="1" ht="45" customHeight="1" x14ac:dyDescent="0.3">
      <c r="A6" s="108"/>
      <c r="B6" s="109"/>
      <c r="C6" s="115"/>
      <c r="D6" s="9" t="s">
        <v>185</v>
      </c>
      <c r="E6" s="9" t="s">
        <v>182</v>
      </c>
      <c r="F6" s="117"/>
      <c r="G6" s="115"/>
      <c r="H6" s="9" t="s">
        <v>187</v>
      </c>
      <c r="I6" s="9" t="s">
        <v>182</v>
      </c>
      <c r="J6" s="125"/>
      <c r="K6" s="115"/>
      <c r="L6" s="9" t="s">
        <v>186</v>
      </c>
      <c r="M6" s="9" t="s">
        <v>182</v>
      </c>
      <c r="N6" s="117"/>
      <c r="O6" s="115"/>
      <c r="P6" s="9" t="s">
        <v>183</v>
      </c>
      <c r="Q6" s="9" t="s">
        <v>182</v>
      </c>
      <c r="R6" s="125"/>
      <c r="S6" s="115"/>
      <c r="T6" s="9" t="s">
        <v>184</v>
      </c>
      <c r="U6" s="9" t="s">
        <v>182</v>
      </c>
      <c r="V6" s="117"/>
      <c r="W6" s="12" t="s">
        <v>177</v>
      </c>
      <c r="X6" s="9" t="s">
        <v>183</v>
      </c>
      <c r="Y6" s="9" t="s">
        <v>182</v>
      </c>
      <c r="Z6" s="117"/>
      <c r="AA6" s="111"/>
    </row>
    <row r="7" spans="1:27" x14ac:dyDescent="0.3">
      <c r="A7" s="3" t="s">
        <v>2</v>
      </c>
      <c r="B7" s="10" t="s">
        <v>3</v>
      </c>
      <c r="C7" s="16">
        <v>1</v>
      </c>
      <c r="D7" s="20"/>
      <c r="E7" s="20"/>
      <c r="F7" s="21">
        <f>(D7+E7)*C7</f>
        <v>0</v>
      </c>
      <c r="G7" s="13"/>
      <c r="H7" s="20"/>
      <c r="I7" s="20"/>
      <c r="J7" s="29">
        <f>(H7+I7)*G7</f>
        <v>0</v>
      </c>
      <c r="K7" s="16">
        <v>9</v>
      </c>
      <c r="L7" s="20"/>
      <c r="M7" s="20"/>
      <c r="N7" s="21">
        <f>(L7+M7)*K7</f>
        <v>0</v>
      </c>
      <c r="O7" s="13"/>
      <c r="P7" s="26"/>
      <c r="Q7" s="26"/>
      <c r="R7" s="31">
        <f>(P7+Q7)*O7</f>
        <v>0</v>
      </c>
      <c r="S7" s="16"/>
      <c r="T7" s="20"/>
      <c r="U7" s="20"/>
      <c r="V7" s="21"/>
      <c r="W7" s="13"/>
      <c r="X7" s="26"/>
      <c r="Y7" s="26"/>
      <c r="Z7" s="21"/>
      <c r="AA7" s="15">
        <f>C7+G7+K7+O7+S7+W7</f>
        <v>10</v>
      </c>
    </row>
    <row r="8" spans="1:27" x14ac:dyDescent="0.3">
      <c r="A8" s="3" t="s">
        <v>4</v>
      </c>
      <c r="B8" s="10" t="s">
        <v>5</v>
      </c>
      <c r="C8" s="16">
        <v>1</v>
      </c>
      <c r="D8" s="20"/>
      <c r="E8" s="20"/>
      <c r="F8" s="21">
        <f t="shared" ref="F8:F71" si="0">(D8+E8)*C8</f>
        <v>0</v>
      </c>
      <c r="G8" s="13"/>
      <c r="H8" s="20"/>
      <c r="I8" s="20"/>
      <c r="J8" s="29">
        <f t="shared" ref="J8:J71" si="1">(H8+I8)*G8</f>
        <v>0</v>
      </c>
      <c r="K8" s="16">
        <v>4</v>
      </c>
      <c r="L8" s="20"/>
      <c r="M8" s="20"/>
      <c r="N8" s="21">
        <f t="shared" ref="N8:N71" si="2">(L8+M8)*K8</f>
        <v>0</v>
      </c>
      <c r="O8" s="13"/>
      <c r="P8" s="26"/>
      <c r="Q8" s="26"/>
      <c r="R8" s="31">
        <f t="shared" ref="R8:R71" si="3">(P8+Q8)*O8</f>
        <v>0</v>
      </c>
      <c r="S8" s="16">
        <v>3</v>
      </c>
      <c r="T8" s="20"/>
      <c r="U8" s="20"/>
      <c r="V8" s="21">
        <f>(T8+U8)*S8</f>
        <v>0</v>
      </c>
      <c r="W8" s="13"/>
      <c r="X8" s="26"/>
      <c r="Y8" s="26"/>
      <c r="Z8" s="21"/>
      <c r="AA8" s="15">
        <f t="shared" ref="AA8:AA71" si="4">C8+G8+K8+O8+S8+W8</f>
        <v>8</v>
      </c>
    </row>
    <row r="9" spans="1:27" x14ac:dyDescent="0.3">
      <c r="A9" s="3" t="s">
        <v>6</v>
      </c>
      <c r="B9" s="10" t="s">
        <v>7</v>
      </c>
      <c r="C9" s="16">
        <v>1</v>
      </c>
      <c r="D9" s="20"/>
      <c r="E9" s="20"/>
      <c r="F9" s="21">
        <f t="shared" si="0"/>
        <v>0</v>
      </c>
      <c r="G9" s="13"/>
      <c r="H9" s="20"/>
      <c r="I9" s="20"/>
      <c r="J9" s="29">
        <f t="shared" si="1"/>
        <v>0</v>
      </c>
      <c r="K9" s="16">
        <v>12</v>
      </c>
      <c r="L9" s="20"/>
      <c r="M9" s="20"/>
      <c r="N9" s="21">
        <f t="shared" si="2"/>
        <v>0</v>
      </c>
      <c r="O9" s="13"/>
      <c r="P9" s="26"/>
      <c r="Q9" s="26"/>
      <c r="R9" s="31">
        <f t="shared" si="3"/>
        <v>0</v>
      </c>
      <c r="S9" s="16">
        <v>25</v>
      </c>
      <c r="T9" s="20"/>
      <c r="U9" s="20"/>
      <c r="V9" s="21">
        <f>(T9+U9)*S9</f>
        <v>0</v>
      </c>
      <c r="W9" s="13"/>
      <c r="X9" s="26"/>
      <c r="Y9" s="26"/>
      <c r="Z9" s="21"/>
      <c r="AA9" s="15">
        <f t="shared" si="4"/>
        <v>38</v>
      </c>
    </row>
    <row r="10" spans="1:27" x14ac:dyDescent="0.3">
      <c r="A10" s="3" t="s">
        <v>8</v>
      </c>
      <c r="B10" s="10" t="s">
        <v>9</v>
      </c>
      <c r="C10" s="16">
        <v>1</v>
      </c>
      <c r="D10" s="20"/>
      <c r="E10" s="20"/>
      <c r="F10" s="21">
        <f t="shared" si="0"/>
        <v>0</v>
      </c>
      <c r="G10" s="13"/>
      <c r="H10" s="20"/>
      <c r="I10" s="20"/>
      <c r="J10" s="29">
        <f t="shared" si="1"/>
        <v>0</v>
      </c>
      <c r="K10" s="16">
        <v>10</v>
      </c>
      <c r="L10" s="20"/>
      <c r="M10" s="20"/>
      <c r="N10" s="21">
        <f t="shared" si="2"/>
        <v>0</v>
      </c>
      <c r="O10" s="13"/>
      <c r="P10" s="26"/>
      <c r="Q10" s="26"/>
      <c r="R10" s="31">
        <f t="shared" si="3"/>
        <v>0</v>
      </c>
      <c r="S10" s="16">
        <v>2</v>
      </c>
      <c r="T10" s="20"/>
      <c r="U10" s="20"/>
      <c r="V10" s="21">
        <f t="shared" ref="V10:V40" si="5">(T10+U10)*S10</f>
        <v>0</v>
      </c>
      <c r="W10" s="13"/>
      <c r="X10" s="26"/>
      <c r="Y10" s="26"/>
      <c r="Z10" s="21"/>
      <c r="AA10" s="15">
        <f t="shared" si="4"/>
        <v>13</v>
      </c>
    </row>
    <row r="11" spans="1:27" x14ac:dyDescent="0.3">
      <c r="A11" s="3" t="s">
        <v>10</v>
      </c>
      <c r="B11" s="10" t="s">
        <v>11</v>
      </c>
      <c r="C11" s="16">
        <v>1</v>
      </c>
      <c r="D11" s="20"/>
      <c r="E11" s="20"/>
      <c r="F11" s="21">
        <f t="shared" si="0"/>
        <v>0</v>
      </c>
      <c r="G11" s="13">
        <v>2</v>
      </c>
      <c r="H11" s="20"/>
      <c r="I11" s="20"/>
      <c r="J11" s="29">
        <f t="shared" si="1"/>
        <v>0</v>
      </c>
      <c r="K11" s="16"/>
      <c r="L11" s="20"/>
      <c r="M11" s="20"/>
      <c r="N11" s="21">
        <f t="shared" si="2"/>
        <v>0</v>
      </c>
      <c r="O11" s="13">
        <v>10</v>
      </c>
      <c r="P11" s="26"/>
      <c r="Q11" s="26"/>
      <c r="R11" s="31">
        <f t="shared" si="3"/>
        <v>0</v>
      </c>
      <c r="S11" s="16">
        <v>25</v>
      </c>
      <c r="T11" s="20"/>
      <c r="U11" s="20"/>
      <c r="V11" s="21">
        <f t="shared" si="5"/>
        <v>0</v>
      </c>
      <c r="W11" s="13">
        <v>11</v>
      </c>
      <c r="X11" s="26"/>
      <c r="Y11" s="26"/>
      <c r="Z11" s="21"/>
      <c r="AA11" s="15">
        <f t="shared" si="4"/>
        <v>49</v>
      </c>
    </row>
    <row r="12" spans="1:27" x14ac:dyDescent="0.3">
      <c r="A12" s="3" t="s">
        <v>12</v>
      </c>
      <c r="B12" s="10" t="s">
        <v>13</v>
      </c>
      <c r="C12" s="16">
        <v>1</v>
      </c>
      <c r="D12" s="20"/>
      <c r="E12" s="20"/>
      <c r="F12" s="21">
        <f t="shared" si="0"/>
        <v>0</v>
      </c>
      <c r="G12" s="13"/>
      <c r="H12" s="20"/>
      <c r="I12" s="20"/>
      <c r="J12" s="29">
        <f t="shared" si="1"/>
        <v>0</v>
      </c>
      <c r="K12" s="16">
        <v>8</v>
      </c>
      <c r="L12" s="20"/>
      <c r="M12" s="20"/>
      <c r="N12" s="21">
        <f t="shared" si="2"/>
        <v>0</v>
      </c>
      <c r="O12" s="13">
        <v>4</v>
      </c>
      <c r="P12" s="26"/>
      <c r="Q12" s="26"/>
      <c r="R12" s="31">
        <f t="shared" si="3"/>
        <v>0</v>
      </c>
      <c r="S12" s="16"/>
      <c r="T12" s="20"/>
      <c r="U12" s="20"/>
      <c r="V12" s="21"/>
      <c r="W12" s="13"/>
      <c r="X12" s="26"/>
      <c r="Y12" s="26"/>
      <c r="Z12" s="21"/>
      <c r="AA12" s="15">
        <f t="shared" si="4"/>
        <v>13</v>
      </c>
    </row>
    <row r="13" spans="1:27" x14ac:dyDescent="0.3">
      <c r="A13" s="3" t="s">
        <v>14</v>
      </c>
      <c r="B13" s="10" t="s">
        <v>15</v>
      </c>
      <c r="C13" s="16">
        <v>1</v>
      </c>
      <c r="D13" s="20"/>
      <c r="E13" s="20"/>
      <c r="F13" s="21">
        <f t="shared" si="0"/>
        <v>0</v>
      </c>
      <c r="G13" s="13">
        <v>1</v>
      </c>
      <c r="H13" s="20"/>
      <c r="I13" s="20"/>
      <c r="J13" s="29">
        <f t="shared" si="1"/>
        <v>0</v>
      </c>
      <c r="K13" s="16">
        <v>6</v>
      </c>
      <c r="L13" s="20"/>
      <c r="M13" s="20"/>
      <c r="N13" s="21">
        <f t="shared" si="2"/>
        <v>0</v>
      </c>
      <c r="O13" s="13"/>
      <c r="P13" s="26"/>
      <c r="Q13" s="26"/>
      <c r="R13" s="31">
        <f t="shared" si="3"/>
        <v>0</v>
      </c>
      <c r="S13" s="16">
        <v>2</v>
      </c>
      <c r="T13" s="20"/>
      <c r="U13" s="20"/>
      <c r="V13" s="21">
        <f t="shared" si="5"/>
        <v>0</v>
      </c>
      <c r="W13" s="13">
        <v>4</v>
      </c>
      <c r="X13" s="26"/>
      <c r="Y13" s="26"/>
      <c r="Z13" s="21"/>
      <c r="AA13" s="15">
        <f t="shared" si="4"/>
        <v>14</v>
      </c>
    </row>
    <row r="14" spans="1:27" x14ac:dyDescent="0.3">
      <c r="A14" s="3" t="s">
        <v>16</v>
      </c>
      <c r="B14" s="10" t="s">
        <v>17</v>
      </c>
      <c r="C14" s="16">
        <v>1</v>
      </c>
      <c r="D14" s="20"/>
      <c r="E14" s="20"/>
      <c r="F14" s="21">
        <f t="shared" si="0"/>
        <v>0</v>
      </c>
      <c r="G14" s="13"/>
      <c r="H14" s="20"/>
      <c r="I14" s="20"/>
      <c r="J14" s="29">
        <f t="shared" si="1"/>
        <v>0</v>
      </c>
      <c r="K14" s="16">
        <v>3</v>
      </c>
      <c r="L14" s="20"/>
      <c r="M14" s="20"/>
      <c r="N14" s="21">
        <f t="shared" si="2"/>
        <v>0</v>
      </c>
      <c r="O14" s="13"/>
      <c r="P14" s="26"/>
      <c r="Q14" s="26"/>
      <c r="R14" s="31">
        <f t="shared" si="3"/>
        <v>0</v>
      </c>
      <c r="S14" s="16">
        <v>3</v>
      </c>
      <c r="T14" s="20"/>
      <c r="U14" s="20"/>
      <c r="V14" s="21">
        <f t="shared" si="5"/>
        <v>0</v>
      </c>
      <c r="W14" s="13"/>
      <c r="X14" s="26"/>
      <c r="Y14" s="26"/>
      <c r="Z14" s="21"/>
      <c r="AA14" s="15">
        <f t="shared" si="4"/>
        <v>7</v>
      </c>
    </row>
    <row r="15" spans="1:27" x14ac:dyDescent="0.3">
      <c r="A15" s="3" t="s">
        <v>18</v>
      </c>
      <c r="B15" s="10" t="s">
        <v>19</v>
      </c>
      <c r="C15" s="16"/>
      <c r="D15" s="20"/>
      <c r="E15" s="20"/>
      <c r="F15" s="21">
        <f t="shared" si="0"/>
        <v>0</v>
      </c>
      <c r="G15" s="13"/>
      <c r="H15" s="20"/>
      <c r="I15" s="20"/>
      <c r="J15" s="29">
        <f t="shared" si="1"/>
        <v>0</v>
      </c>
      <c r="K15" s="16">
        <v>4</v>
      </c>
      <c r="L15" s="20"/>
      <c r="M15" s="20"/>
      <c r="N15" s="21">
        <f t="shared" si="2"/>
        <v>0</v>
      </c>
      <c r="O15" s="13"/>
      <c r="P15" s="26"/>
      <c r="Q15" s="26"/>
      <c r="R15" s="31">
        <f t="shared" si="3"/>
        <v>0</v>
      </c>
      <c r="S15" s="16">
        <v>3</v>
      </c>
      <c r="T15" s="20"/>
      <c r="U15" s="20"/>
      <c r="V15" s="21">
        <f t="shared" si="5"/>
        <v>0</v>
      </c>
      <c r="W15" s="13">
        <v>4</v>
      </c>
      <c r="X15" s="26"/>
      <c r="Y15" s="26"/>
      <c r="Z15" s="21"/>
      <c r="AA15" s="15">
        <f t="shared" si="4"/>
        <v>11</v>
      </c>
    </row>
    <row r="16" spans="1:27" x14ac:dyDescent="0.3">
      <c r="A16" s="3" t="s">
        <v>20</v>
      </c>
      <c r="B16" s="10" t="s">
        <v>21</v>
      </c>
      <c r="C16" s="16">
        <v>1</v>
      </c>
      <c r="D16" s="20"/>
      <c r="E16" s="20"/>
      <c r="F16" s="21">
        <f t="shared" si="0"/>
        <v>0</v>
      </c>
      <c r="G16" s="13"/>
      <c r="H16" s="20"/>
      <c r="I16" s="20"/>
      <c r="J16" s="29">
        <f t="shared" si="1"/>
        <v>0</v>
      </c>
      <c r="K16" s="16">
        <v>3</v>
      </c>
      <c r="L16" s="20"/>
      <c r="M16" s="20"/>
      <c r="N16" s="21">
        <f t="shared" si="2"/>
        <v>0</v>
      </c>
      <c r="O16" s="13">
        <v>2</v>
      </c>
      <c r="P16" s="26"/>
      <c r="Q16" s="26"/>
      <c r="R16" s="31">
        <f t="shared" si="3"/>
        <v>0</v>
      </c>
      <c r="S16" s="16">
        <v>6</v>
      </c>
      <c r="T16" s="20"/>
      <c r="U16" s="20"/>
      <c r="V16" s="21">
        <f t="shared" si="5"/>
        <v>0</v>
      </c>
      <c r="W16" s="13">
        <v>5</v>
      </c>
      <c r="X16" s="26"/>
      <c r="Y16" s="26"/>
      <c r="Z16" s="21"/>
      <c r="AA16" s="15">
        <f t="shared" si="4"/>
        <v>17</v>
      </c>
    </row>
    <row r="17" spans="1:27" x14ac:dyDescent="0.3">
      <c r="A17" s="3" t="s">
        <v>22</v>
      </c>
      <c r="B17" s="10" t="s">
        <v>23</v>
      </c>
      <c r="C17" s="16">
        <v>1</v>
      </c>
      <c r="D17" s="20"/>
      <c r="E17" s="20"/>
      <c r="F17" s="21">
        <f t="shared" si="0"/>
        <v>0</v>
      </c>
      <c r="G17" s="13"/>
      <c r="H17" s="20"/>
      <c r="I17" s="20"/>
      <c r="J17" s="29">
        <f t="shared" si="1"/>
        <v>0</v>
      </c>
      <c r="K17" s="16">
        <v>3</v>
      </c>
      <c r="L17" s="20"/>
      <c r="M17" s="20"/>
      <c r="N17" s="21">
        <f t="shared" si="2"/>
        <v>0</v>
      </c>
      <c r="O17" s="13"/>
      <c r="P17" s="26"/>
      <c r="Q17" s="26"/>
      <c r="R17" s="31">
        <f t="shared" si="3"/>
        <v>0</v>
      </c>
      <c r="S17" s="16">
        <v>5</v>
      </c>
      <c r="T17" s="20"/>
      <c r="U17" s="20"/>
      <c r="V17" s="21">
        <f t="shared" si="5"/>
        <v>0</v>
      </c>
      <c r="W17" s="13"/>
      <c r="X17" s="26"/>
      <c r="Y17" s="26"/>
      <c r="Z17" s="21"/>
      <c r="AA17" s="15">
        <f t="shared" si="4"/>
        <v>9</v>
      </c>
    </row>
    <row r="18" spans="1:27" x14ac:dyDescent="0.3">
      <c r="A18" s="3" t="s">
        <v>24</v>
      </c>
      <c r="B18" s="10" t="s">
        <v>25</v>
      </c>
      <c r="C18" s="16">
        <v>1</v>
      </c>
      <c r="D18" s="20"/>
      <c r="E18" s="20"/>
      <c r="F18" s="21">
        <f t="shared" si="0"/>
        <v>0</v>
      </c>
      <c r="G18" s="13">
        <v>1</v>
      </c>
      <c r="H18" s="20"/>
      <c r="I18" s="20"/>
      <c r="J18" s="29">
        <f t="shared" si="1"/>
        <v>0</v>
      </c>
      <c r="K18" s="16"/>
      <c r="L18" s="20"/>
      <c r="M18" s="20"/>
      <c r="N18" s="21">
        <f t="shared" si="2"/>
        <v>0</v>
      </c>
      <c r="O18" s="13">
        <v>5</v>
      </c>
      <c r="P18" s="26"/>
      <c r="Q18" s="26"/>
      <c r="R18" s="31">
        <f t="shared" si="3"/>
        <v>0</v>
      </c>
      <c r="S18" s="16">
        <v>12</v>
      </c>
      <c r="T18" s="20"/>
      <c r="U18" s="20"/>
      <c r="V18" s="21">
        <f t="shared" si="5"/>
        <v>0</v>
      </c>
      <c r="W18" s="13">
        <v>5</v>
      </c>
      <c r="X18" s="26"/>
      <c r="Y18" s="26"/>
      <c r="Z18" s="21"/>
      <c r="AA18" s="15">
        <f t="shared" si="4"/>
        <v>24</v>
      </c>
    </row>
    <row r="19" spans="1:27" x14ac:dyDescent="0.3">
      <c r="A19" s="3" t="s">
        <v>26</v>
      </c>
      <c r="B19" s="10" t="s">
        <v>27</v>
      </c>
      <c r="C19" s="16"/>
      <c r="D19" s="20"/>
      <c r="E19" s="20"/>
      <c r="F19" s="21">
        <f t="shared" si="0"/>
        <v>0</v>
      </c>
      <c r="G19" s="13"/>
      <c r="H19" s="20"/>
      <c r="I19" s="20"/>
      <c r="J19" s="29">
        <f t="shared" si="1"/>
        <v>0</v>
      </c>
      <c r="K19" s="16">
        <v>3</v>
      </c>
      <c r="L19" s="20"/>
      <c r="M19" s="20"/>
      <c r="N19" s="21">
        <f t="shared" si="2"/>
        <v>0</v>
      </c>
      <c r="O19" s="13"/>
      <c r="P19" s="26"/>
      <c r="Q19" s="26"/>
      <c r="R19" s="31">
        <f t="shared" si="3"/>
        <v>0</v>
      </c>
      <c r="S19" s="16">
        <v>4</v>
      </c>
      <c r="T19" s="20"/>
      <c r="U19" s="20"/>
      <c r="V19" s="21">
        <f t="shared" si="5"/>
        <v>0</v>
      </c>
      <c r="W19" s="13"/>
      <c r="X19" s="26"/>
      <c r="Y19" s="26"/>
      <c r="Z19" s="21"/>
      <c r="AA19" s="15">
        <f t="shared" si="4"/>
        <v>7</v>
      </c>
    </row>
    <row r="20" spans="1:27" x14ac:dyDescent="0.3">
      <c r="A20" s="3" t="s">
        <v>28</v>
      </c>
      <c r="B20" s="10" t="s">
        <v>29</v>
      </c>
      <c r="C20" s="16">
        <v>1</v>
      </c>
      <c r="D20" s="20"/>
      <c r="E20" s="20"/>
      <c r="F20" s="21">
        <f t="shared" si="0"/>
        <v>0</v>
      </c>
      <c r="G20" s="13"/>
      <c r="H20" s="20"/>
      <c r="I20" s="20"/>
      <c r="J20" s="29">
        <f t="shared" si="1"/>
        <v>0</v>
      </c>
      <c r="K20" s="16">
        <v>8</v>
      </c>
      <c r="L20" s="20"/>
      <c r="M20" s="20"/>
      <c r="N20" s="21">
        <f t="shared" si="2"/>
        <v>0</v>
      </c>
      <c r="O20" s="13"/>
      <c r="P20" s="26"/>
      <c r="Q20" s="26"/>
      <c r="R20" s="31">
        <f t="shared" si="3"/>
        <v>0</v>
      </c>
      <c r="S20" s="16"/>
      <c r="T20" s="20"/>
      <c r="U20" s="20"/>
      <c r="V20" s="21">
        <f t="shared" si="5"/>
        <v>0</v>
      </c>
      <c r="W20" s="13"/>
      <c r="X20" s="26"/>
      <c r="Y20" s="26"/>
      <c r="Z20" s="21"/>
      <c r="AA20" s="15">
        <f t="shared" si="4"/>
        <v>9</v>
      </c>
    </row>
    <row r="21" spans="1:27" x14ac:dyDescent="0.3">
      <c r="A21" s="3" t="s">
        <v>30</v>
      </c>
      <c r="B21" s="10" t="s">
        <v>31</v>
      </c>
      <c r="C21" s="16">
        <v>1</v>
      </c>
      <c r="D21" s="20"/>
      <c r="E21" s="20"/>
      <c r="F21" s="21">
        <f t="shared" si="0"/>
        <v>0</v>
      </c>
      <c r="G21" s="13">
        <v>1</v>
      </c>
      <c r="H21" s="20"/>
      <c r="I21" s="20"/>
      <c r="J21" s="29">
        <f t="shared" si="1"/>
        <v>0</v>
      </c>
      <c r="K21" s="16"/>
      <c r="L21" s="20"/>
      <c r="M21" s="20"/>
      <c r="N21" s="21">
        <f t="shared" si="2"/>
        <v>0</v>
      </c>
      <c r="O21" s="13"/>
      <c r="P21" s="26"/>
      <c r="Q21" s="26"/>
      <c r="R21" s="31">
        <f t="shared" si="3"/>
        <v>0</v>
      </c>
      <c r="S21" s="16">
        <v>12</v>
      </c>
      <c r="T21" s="20"/>
      <c r="U21" s="20"/>
      <c r="V21" s="21">
        <f t="shared" si="5"/>
        <v>0</v>
      </c>
      <c r="W21" s="13">
        <v>4</v>
      </c>
      <c r="X21" s="26"/>
      <c r="Y21" s="26"/>
      <c r="Z21" s="21"/>
      <c r="AA21" s="15">
        <f t="shared" si="4"/>
        <v>18</v>
      </c>
    </row>
    <row r="22" spans="1:27" x14ac:dyDescent="0.3">
      <c r="A22" s="3" t="s">
        <v>32</v>
      </c>
      <c r="B22" s="10" t="s">
        <v>33</v>
      </c>
      <c r="C22" s="16">
        <v>1</v>
      </c>
      <c r="D22" s="20"/>
      <c r="E22" s="20"/>
      <c r="F22" s="21">
        <f t="shared" si="0"/>
        <v>0</v>
      </c>
      <c r="G22" s="13"/>
      <c r="H22" s="20"/>
      <c r="I22" s="20"/>
      <c r="J22" s="29">
        <f t="shared" si="1"/>
        <v>0</v>
      </c>
      <c r="K22" s="16">
        <v>4</v>
      </c>
      <c r="L22" s="20"/>
      <c r="M22" s="20"/>
      <c r="N22" s="21">
        <f t="shared" si="2"/>
        <v>0</v>
      </c>
      <c r="O22" s="13"/>
      <c r="P22" s="26"/>
      <c r="Q22" s="26"/>
      <c r="R22" s="31">
        <f t="shared" si="3"/>
        <v>0</v>
      </c>
      <c r="S22" s="16">
        <v>3</v>
      </c>
      <c r="T22" s="20"/>
      <c r="U22" s="20"/>
      <c r="V22" s="21">
        <f t="shared" si="5"/>
        <v>0</v>
      </c>
      <c r="W22" s="13"/>
      <c r="X22" s="26"/>
      <c r="Y22" s="26"/>
      <c r="Z22" s="21"/>
      <c r="AA22" s="15">
        <f t="shared" si="4"/>
        <v>8</v>
      </c>
    </row>
    <row r="23" spans="1:27" x14ac:dyDescent="0.3">
      <c r="A23" s="3" t="s">
        <v>34</v>
      </c>
      <c r="B23" s="10" t="s">
        <v>35</v>
      </c>
      <c r="C23" s="16">
        <v>1</v>
      </c>
      <c r="D23" s="20"/>
      <c r="E23" s="20"/>
      <c r="F23" s="21">
        <f t="shared" si="0"/>
        <v>0</v>
      </c>
      <c r="G23" s="13"/>
      <c r="H23" s="20"/>
      <c r="I23" s="20"/>
      <c r="J23" s="29">
        <f t="shared" si="1"/>
        <v>0</v>
      </c>
      <c r="K23" s="16"/>
      <c r="L23" s="20"/>
      <c r="M23" s="20"/>
      <c r="N23" s="21">
        <f t="shared" si="2"/>
        <v>0</v>
      </c>
      <c r="O23" s="13"/>
      <c r="P23" s="26"/>
      <c r="Q23" s="26"/>
      <c r="R23" s="31">
        <f t="shared" si="3"/>
        <v>0</v>
      </c>
      <c r="S23" s="16">
        <v>33</v>
      </c>
      <c r="T23" s="20"/>
      <c r="U23" s="20"/>
      <c r="V23" s="21">
        <f t="shared" si="5"/>
        <v>0</v>
      </c>
      <c r="W23" s="13"/>
      <c r="X23" s="26"/>
      <c r="Y23" s="26"/>
      <c r="Z23" s="21"/>
      <c r="AA23" s="15">
        <f t="shared" si="4"/>
        <v>34</v>
      </c>
    </row>
    <row r="24" spans="1:27" x14ac:dyDescent="0.3">
      <c r="A24" s="3" t="s">
        <v>36</v>
      </c>
      <c r="B24" s="10" t="s">
        <v>37</v>
      </c>
      <c r="C24" s="16">
        <v>1</v>
      </c>
      <c r="D24" s="20"/>
      <c r="E24" s="20"/>
      <c r="F24" s="21">
        <f t="shared" si="0"/>
        <v>0</v>
      </c>
      <c r="G24" s="13"/>
      <c r="H24" s="20"/>
      <c r="I24" s="20"/>
      <c r="J24" s="29">
        <f t="shared" si="1"/>
        <v>0</v>
      </c>
      <c r="K24" s="16">
        <v>4</v>
      </c>
      <c r="L24" s="20"/>
      <c r="M24" s="20"/>
      <c r="N24" s="21">
        <f t="shared" si="2"/>
        <v>0</v>
      </c>
      <c r="O24" s="13"/>
      <c r="P24" s="26"/>
      <c r="Q24" s="26"/>
      <c r="R24" s="31">
        <f t="shared" si="3"/>
        <v>0</v>
      </c>
      <c r="S24" s="16">
        <v>3</v>
      </c>
      <c r="T24" s="20"/>
      <c r="U24" s="20"/>
      <c r="V24" s="21">
        <f t="shared" si="5"/>
        <v>0</v>
      </c>
      <c r="W24" s="13"/>
      <c r="X24" s="26"/>
      <c r="Y24" s="26"/>
      <c r="Z24" s="21"/>
      <c r="AA24" s="15">
        <f t="shared" si="4"/>
        <v>8</v>
      </c>
    </row>
    <row r="25" spans="1:27" x14ac:dyDescent="0.3">
      <c r="A25" s="3" t="s">
        <v>38</v>
      </c>
      <c r="B25" s="10" t="s">
        <v>39</v>
      </c>
      <c r="C25" s="16">
        <v>1</v>
      </c>
      <c r="D25" s="20"/>
      <c r="E25" s="20"/>
      <c r="F25" s="21">
        <f t="shared" si="0"/>
        <v>0</v>
      </c>
      <c r="G25" s="13"/>
      <c r="H25" s="20"/>
      <c r="I25" s="20"/>
      <c r="J25" s="29">
        <f t="shared" si="1"/>
        <v>0</v>
      </c>
      <c r="K25" s="16">
        <v>8</v>
      </c>
      <c r="L25" s="20"/>
      <c r="M25" s="20"/>
      <c r="N25" s="21">
        <f t="shared" si="2"/>
        <v>0</v>
      </c>
      <c r="O25" s="13"/>
      <c r="P25" s="26"/>
      <c r="Q25" s="26"/>
      <c r="R25" s="31">
        <f t="shared" si="3"/>
        <v>0</v>
      </c>
      <c r="S25" s="16">
        <v>5</v>
      </c>
      <c r="T25" s="20"/>
      <c r="U25" s="20"/>
      <c r="V25" s="21">
        <f t="shared" si="5"/>
        <v>0</v>
      </c>
      <c r="W25" s="13"/>
      <c r="X25" s="26"/>
      <c r="Y25" s="26"/>
      <c r="Z25" s="21"/>
      <c r="AA25" s="15">
        <f t="shared" si="4"/>
        <v>14</v>
      </c>
    </row>
    <row r="26" spans="1:27" x14ac:dyDescent="0.3">
      <c r="A26" s="3" t="s">
        <v>40</v>
      </c>
      <c r="B26" s="10" t="s">
        <v>41</v>
      </c>
      <c r="C26" s="16">
        <v>1</v>
      </c>
      <c r="D26" s="20"/>
      <c r="E26" s="20"/>
      <c r="F26" s="21">
        <f t="shared" si="0"/>
        <v>0</v>
      </c>
      <c r="G26" s="13"/>
      <c r="H26" s="20"/>
      <c r="I26" s="20"/>
      <c r="J26" s="29">
        <f t="shared" si="1"/>
        <v>0</v>
      </c>
      <c r="K26" s="16">
        <v>4</v>
      </c>
      <c r="L26" s="20"/>
      <c r="M26" s="20"/>
      <c r="N26" s="21">
        <f t="shared" si="2"/>
        <v>0</v>
      </c>
      <c r="O26" s="13"/>
      <c r="P26" s="26"/>
      <c r="Q26" s="26"/>
      <c r="R26" s="31">
        <f t="shared" si="3"/>
        <v>0</v>
      </c>
      <c r="S26" s="16">
        <v>2</v>
      </c>
      <c r="T26" s="20"/>
      <c r="U26" s="20"/>
      <c r="V26" s="21">
        <f t="shared" si="5"/>
        <v>0</v>
      </c>
      <c r="W26" s="13"/>
      <c r="X26" s="26"/>
      <c r="Y26" s="26"/>
      <c r="Z26" s="21"/>
      <c r="AA26" s="15">
        <f t="shared" si="4"/>
        <v>7</v>
      </c>
    </row>
    <row r="27" spans="1:27" x14ac:dyDescent="0.3">
      <c r="A27" s="3" t="s">
        <v>42</v>
      </c>
      <c r="B27" s="10" t="s">
        <v>43</v>
      </c>
      <c r="C27" s="16">
        <v>1</v>
      </c>
      <c r="D27" s="20"/>
      <c r="E27" s="20"/>
      <c r="F27" s="21">
        <f t="shared" si="0"/>
        <v>0</v>
      </c>
      <c r="G27" s="13"/>
      <c r="H27" s="20"/>
      <c r="I27" s="20"/>
      <c r="J27" s="29">
        <f t="shared" si="1"/>
        <v>0</v>
      </c>
      <c r="K27" s="16">
        <v>12</v>
      </c>
      <c r="L27" s="20"/>
      <c r="M27" s="20"/>
      <c r="N27" s="21">
        <f t="shared" si="2"/>
        <v>0</v>
      </c>
      <c r="O27" s="13"/>
      <c r="P27" s="26"/>
      <c r="Q27" s="26"/>
      <c r="R27" s="31">
        <f t="shared" si="3"/>
        <v>0</v>
      </c>
      <c r="S27" s="16"/>
      <c r="T27" s="20"/>
      <c r="U27" s="20"/>
      <c r="V27" s="21">
        <f t="shared" si="5"/>
        <v>0</v>
      </c>
      <c r="W27" s="13"/>
      <c r="X27" s="26"/>
      <c r="Y27" s="26"/>
      <c r="Z27" s="21"/>
      <c r="AA27" s="15">
        <f t="shared" si="4"/>
        <v>13</v>
      </c>
    </row>
    <row r="28" spans="1:27" x14ac:dyDescent="0.3">
      <c r="A28" s="3" t="s">
        <v>44</v>
      </c>
      <c r="B28" s="10" t="s">
        <v>45</v>
      </c>
      <c r="C28" s="16">
        <v>1</v>
      </c>
      <c r="D28" s="20"/>
      <c r="E28" s="20"/>
      <c r="F28" s="21">
        <f t="shared" si="0"/>
        <v>0</v>
      </c>
      <c r="G28" s="13">
        <v>1</v>
      </c>
      <c r="H28" s="20"/>
      <c r="I28" s="20"/>
      <c r="J28" s="29">
        <f t="shared" si="1"/>
        <v>0</v>
      </c>
      <c r="K28" s="16">
        <v>12</v>
      </c>
      <c r="L28" s="20"/>
      <c r="M28" s="20"/>
      <c r="N28" s="21">
        <f t="shared" si="2"/>
        <v>0</v>
      </c>
      <c r="O28" s="13">
        <v>5</v>
      </c>
      <c r="P28" s="26"/>
      <c r="Q28" s="26"/>
      <c r="R28" s="31">
        <f t="shared" si="3"/>
        <v>0</v>
      </c>
      <c r="S28" s="16"/>
      <c r="T28" s="20"/>
      <c r="U28" s="20"/>
      <c r="V28" s="21">
        <f t="shared" si="5"/>
        <v>0</v>
      </c>
      <c r="W28" s="13"/>
      <c r="X28" s="26"/>
      <c r="Y28" s="26"/>
      <c r="Z28" s="21"/>
      <c r="AA28" s="15">
        <f t="shared" si="4"/>
        <v>19</v>
      </c>
    </row>
    <row r="29" spans="1:27" x14ac:dyDescent="0.3">
      <c r="A29" s="3" t="s">
        <v>46</v>
      </c>
      <c r="B29" s="10" t="s">
        <v>47</v>
      </c>
      <c r="C29" s="16">
        <v>1</v>
      </c>
      <c r="D29" s="20"/>
      <c r="E29" s="20"/>
      <c r="F29" s="21">
        <f t="shared" si="0"/>
        <v>0</v>
      </c>
      <c r="G29" s="13">
        <v>1</v>
      </c>
      <c r="H29" s="20"/>
      <c r="I29" s="20"/>
      <c r="J29" s="29">
        <f t="shared" si="1"/>
        <v>0</v>
      </c>
      <c r="K29" s="16">
        <v>14</v>
      </c>
      <c r="L29" s="20"/>
      <c r="M29" s="20"/>
      <c r="N29" s="21">
        <f t="shared" si="2"/>
        <v>0</v>
      </c>
      <c r="O29" s="13">
        <v>11</v>
      </c>
      <c r="P29" s="26"/>
      <c r="Q29" s="26"/>
      <c r="R29" s="31">
        <f t="shared" si="3"/>
        <v>0</v>
      </c>
      <c r="S29" s="16">
        <v>8</v>
      </c>
      <c r="T29" s="20">
        <v>1302752</v>
      </c>
      <c r="U29" s="20">
        <v>649475</v>
      </c>
      <c r="V29" s="21">
        <f t="shared" si="5"/>
        <v>15617816</v>
      </c>
      <c r="W29" s="13">
        <v>5</v>
      </c>
      <c r="X29" s="26"/>
      <c r="Y29" s="26"/>
      <c r="Z29" s="21"/>
      <c r="AA29" s="15">
        <f t="shared" si="4"/>
        <v>40</v>
      </c>
    </row>
    <row r="30" spans="1:27" x14ac:dyDescent="0.3">
      <c r="A30" s="3" t="s">
        <v>48</v>
      </c>
      <c r="B30" s="10" t="s">
        <v>49</v>
      </c>
      <c r="C30" s="16">
        <v>1</v>
      </c>
      <c r="D30" s="20"/>
      <c r="E30" s="20"/>
      <c r="F30" s="21">
        <f t="shared" si="0"/>
        <v>0</v>
      </c>
      <c r="G30" s="13"/>
      <c r="H30" s="20"/>
      <c r="I30" s="20"/>
      <c r="J30" s="29">
        <f t="shared" si="1"/>
        <v>0</v>
      </c>
      <c r="K30" s="16">
        <v>5</v>
      </c>
      <c r="L30" s="20"/>
      <c r="M30" s="20"/>
      <c r="N30" s="21">
        <f t="shared" si="2"/>
        <v>0</v>
      </c>
      <c r="O30" s="13"/>
      <c r="P30" s="26"/>
      <c r="Q30" s="26"/>
      <c r="R30" s="31">
        <f t="shared" si="3"/>
        <v>0</v>
      </c>
      <c r="S30" s="16">
        <v>7</v>
      </c>
      <c r="T30" s="20">
        <v>1302752</v>
      </c>
      <c r="U30" s="20">
        <v>649475</v>
      </c>
      <c r="V30" s="21">
        <f t="shared" si="5"/>
        <v>13665589</v>
      </c>
      <c r="W30" s="13"/>
      <c r="X30" s="26"/>
      <c r="Y30" s="26"/>
      <c r="Z30" s="21"/>
      <c r="AA30" s="15">
        <f t="shared" si="4"/>
        <v>13</v>
      </c>
    </row>
    <row r="31" spans="1:27" x14ac:dyDescent="0.3">
      <c r="A31" s="3" t="s">
        <v>50</v>
      </c>
      <c r="B31" s="10" t="s">
        <v>51</v>
      </c>
      <c r="C31" s="16">
        <v>1</v>
      </c>
      <c r="D31" s="20"/>
      <c r="E31" s="20"/>
      <c r="F31" s="21">
        <f t="shared" si="0"/>
        <v>0</v>
      </c>
      <c r="G31" s="13">
        <v>1</v>
      </c>
      <c r="H31" s="20"/>
      <c r="I31" s="20"/>
      <c r="J31" s="29">
        <f t="shared" si="1"/>
        <v>0</v>
      </c>
      <c r="K31" s="16">
        <v>6</v>
      </c>
      <c r="L31" s="20"/>
      <c r="M31" s="20"/>
      <c r="N31" s="21">
        <f t="shared" si="2"/>
        <v>0</v>
      </c>
      <c r="O31" s="13"/>
      <c r="P31" s="26"/>
      <c r="Q31" s="26"/>
      <c r="R31" s="31">
        <f t="shared" si="3"/>
        <v>0</v>
      </c>
      <c r="S31" s="16"/>
      <c r="T31" s="20"/>
      <c r="U31" s="20"/>
      <c r="V31" s="21">
        <f t="shared" si="5"/>
        <v>0</v>
      </c>
      <c r="W31" s="13">
        <v>7</v>
      </c>
      <c r="X31" s="26"/>
      <c r="Y31" s="26"/>
      <c r="Z31" s="21"/>
      <c r="AA31" s="15">
        <f t="shared" si="4"/>
        <v>15</v>
      </c>
    </row>
    <row r="32" spans="1:27" x14ac:dyDescent="0.3">
      <c r="A32" s="3" t="s">
        <v>52</v>
      </c>
      <c r="B32" s="10" t="s">
        <v>53</v>
      </c>
      <c r="C32" s="16">
        <v>1</v>
      </c>
      <c r="D32" s="20"/>
      <c r="E32" s="20"/>
      <c r="F32" s="21">
        <f t="shared" si="0"/>
        <v>0</v>
      </c>
      <c r="G32" s="13"/>
      <c r="H32" s="20"/>
      <c r="I32" s="20"/>
      <c r="J32" s="29">
        <f t="shared" si="1"/>
        <v>0</v>
      </c>
      <c r="K32" s="16">
        <v>45</v>
      </c>
      <c r="L32" s="20"/>
      <c r="M32" s="20"/>
      <c r="N32" s="21">
        <f t="shared" si="2"/>
        <v>0</v>
      </c>
      <c r="O32" s="13"/>
      <c r="P32" s="26"/>
      <c r="Q32" s="26"/>
      <c r="R32" s="31">
        <f t="shared" si="3"/>
        <v>0</v>
      </c>
      <c r="S32" s="16"/>
      <c r="T32" s="20"/>
      <c r="U32" s="20"/>
      <c r="V32" s="21">
        <f t="shared" si="5"/>
        <v>0</v>
      </c>
      <c r="W32" s="13"/>
      <c r="X32" s="26"/>
      <c r="Y32" s="26"/>
      <c r="Z32" s="21"/>
      <c r="AA32" s="15">
        <f t="shared" si="4"/>
        <v>46</v>
      </c>
    </row>
    <row r="33" spans="1:27" x14ac:dyDescent="0.3">
      <c r="A33" s="3" t="s">
        <v>54</v>
      </c>
      <c r="B33" s="10" t="s">
        <v>55</v>
      </c>
      <c r="C33" s="16">
        <v>1</v>
      </c>
      <c r="D33" s="20"/>
      <c r="E33" s="20"/>
      <c r="F33" s="21">
        <f t="shared" si="0"/>
        <v>0</v>
      </c>
      <c r="G33" s="13"/>
      <c r="H33" s="20"/>
      <c r="I33" s="20"/>
      <c r="J33" s="29">
        <f t="shared" si="1"/>
        <v>0</v>
      </c>
      <c r="K33" s="16">
        <v>17</v>
      </c>
      <c r="L33" s="20"/>
      <c r="M33" s="20"/>
      <c r="N33" s="21">
        <f t="shared" si="2"/>
        <v>0</v>
      </c>
      <c r="O33" s="13"/>
      <c r="P33" s="26"/>
      <c r="Q33" s="26"/>
      <c r="R33" s="31">
        <f t="shared" si="3"/>
        <v>0</v>
      </c>
      <c r="S33" s="16">
        <v>7</v>
      </c>
      <c r="T33" s="20"/>
      <c r="U33" s="20"/>
      <c r="V33" s="21">
        <f t="shared" si="5"/>
        <v>0</v>
      </c>
      <c r="W33" s="13"/>
      <c r="X33" s="26"/>
      <c r="Y33" s="26"/>
      <c r="Z33" s="21"/>
      <c r="AA33" s="15">
        <f t="shared" si="4"/>
        <v>25</v>
      </c>
    </row>
    <row r="34" spans="1:27" x14ac:dyDescent="0.3">
      <c r="A34" s="3" t="s">
        <v>56</v>
      </c>
      <c r="B34" s="10" t="s">
        <v>57</v>
      </c>
      <c r="C34" s="16">
        <v>1</v>
      </c>
      <c r="D34" s="20">
        <v>3092549</v>
      </c>
      <c r="E34" s="20">
        <v>1117451</v>
      </c>
      <c r="F34" s="21">
        <f t="shared" si="0"/>
        <v>4210000</v>
      </c>
      <c r="G34" s="13"/>
      <c r="H34" s="20"/>
      <c r="I34" s="20"/>
      <c r="J34" s="29">
        <f t="shared" si="1"/>
        <v>0</v>
      </c>
      <c r="K34" s="16">
        <v>8</v>
      </c>
      <c r="L34" s="20"/>
      <c r="M34" s="20"/>
      <c r="N34" s="21">
        <f t="shared" si="2"/>
        <v>0</v>
      </c>
      <c r="O34" s="13"/>
      <c r="P34" s="26"/>
      <c r="Q34" s="26"/>
      <c r="R34" s="31">
        <f t="shared" si="3"/>
        <v>0</v>
      </c>
      <c r="S34" s="16">
        <v>4</v>
      </c>
      <c r="T34" s="20"/>
      <c r="U34" s="20"/>
      <c r="V34" s="21">
        <f t="shared" si="5"/>
        <v>0</v>
      </c>
      <c r="W34" s="13"/>
      <c r="X34" s="26"/>
      <c r="Y34" s="26"/>
      <c r="Z34" s="21"/>
      <c r="AA34" s="15">
        <f t="shared" si="4"/>
        <v>13</v>
      </c>
    </row>
    <row r="35" spans="1:27" x14ac:dyDescent="0.3">
      <c r="A35" s="3" t="s">
        <v>58</v>
      </c>
      <c r="B35" s="10" t="s">
        <v>59</v>
      </c>
      <c r="C35" s="16"/>
      <c r="D35" s="20"/>
      <c r="E35" s="20"/>
      <c r="F35" s="21">
        <f t="shared" si="0"/>
        <v>0</v>
      </c>
      <c r="G35" s="13"/>
      <c r="H35" s="20"/>
      <c r="I35" s="20"/>
      <c r="J35" s="29">
        <f t="shared" si="1"/>
        <v>0</v>
      </c>
      <c r="K35" s="16">
        <v>8</v>
      </c>
      <c r="L35" s="20"/>
      <c r="M35" s="20"/>
      <c r="N35" s="21">
        <f t="shared" si="2"/>
        <v>0</v>
      </c>
      <c r="O35" s="13">
        <v>5</v>
      </c>
      <c r="P35" s="26"/>
      <c r="Q35" s="26"/>
      <c r="R35" s="31">
        <f t="shared" si="3"/>
        <v>0</v>
      </c>
      <c r="S35" s="16">
        <v>10</v>
      </c>
      <c r="T35" s="20"/>
      <c r="U35" s="20"/>
      <c r="V35" s="21">
        <f t="shared" si="5"/>
        <v>0</v>
      </c>
      <c r="W35" s="13">
        <v>10</v>
      </c>
      <c r="X35" s="26"/>
      <c r="Y35" s="26"/>
      <c r="Z35" s="21"/>
      <c r="AA35" s="15">
        <f t="shared" si="4"/>
        <v>33</v>
      </c>
    </row>
    <row r="36" spans="1:27" x14ac:dyDescent="0.3">
      <c r="A36" s="3" t="s">
        <v>60</v>
      </c>
      <c r="B36" s="10" t="s">
        <v>61</v>
      </c>
      <c r="C36" s="16">
        <v>1</v>
      </c>
      <c r="D36" s="20"/>
      <c r="E36" s="20"/>
      <c r="F36" s="21">
        <f t="shared" si="0"/>
        <v>0</v>
      </c>
      <c r="G36" s="13">
        <v>1</v>
      </c>
      <c r="H36" s="20"/>
      <c r="I36" s="20"/>
      <c r="J36" s="29">
        <f t="shared" si="1"/>
        <v>0</v>
      </c>
      <c r="K36" s="16">
        <v>15</v>
      </c>
      <c r="L36" s="20"/>
      <c r="M36" s="20"/>
      <c r="N36" s="21">
        <f t="shared" si="2"/>
        <v>0</v>
      </c>
      <c r="O36" s="13">
        <v>8</v>
      </c>
      <c r="P36" s="26"/>
      <c r="Q36" s="26"/>
      <c r="R36" s="31">
        <f t="shared" si="3"/>
        <v>0</v>
      </c>
      <c r="S36" s="16">
        <v>8</v>
      </c>
      <c r="T36" s="20">
        <v>1302752</v>
      </c>
      <c r="U36" s="20">
        <v>649475</v>
      </c>
      <c r="V36" s="21">
        <f t="shared" si="5"/>
        <v>15617816</v>
      </c>
      <c r="W36" s="13">
        <v>10</v>
      </c>
      <c r="X36" s="26"/>
      <c r="Y36" s="26"/>
      <c r="Z36" s="21"/>
      <c r="AA36" s="15">
        <f t="shared" si="4"/>
        <v>43</v>
      </c>
    </row>
    <row r="37" spans="1:27" x14ac:dyDescent="0.3">
      <c r="A37" s="3" t="s">
        <v>62</v>
      </c>
      <c r="B37" s="10" t="s">
        <v>63</v>
      </c>
      <c r="C37" s="16">
        <v>1</v>
      </c>
      <c r="D37" s="20"/>
      <c r="E37" s="20"/>
      <c r="F37" s="21">
        <f t="shared" si="0"/>
        <v>0</v>
      </c>
      <c r="G37" s="13"/>
      <c r="H37" s="20"/>
      <c r="I37" s="20"/>
      <c r="J37" s="29">
        <f t="shared" si="1"/>
        <v>0</v>
      </c>
      <c r="K37" s="16">
        <v>13</v>
      </c>
      <c r="L37" s="20"/>
      <c r="M37" s="20"/>
      <c r="N37" s="21">
        <f t="shared" si="2"/>
        <v>0</v>
      </c>
      <c r="O37" s="13"/>
      <c r="P37" s="26"/>
      <c r="Q37" s="26"/>
      <c r="R37" s="31">
        <f t="shared" si="3"/>
        <v>0</v>
      </c>
      <c r="S37" s="16"/>
      <c r="T37" s="20"/>
      <c r="U37" s="20"/>
      <c r="V37" s="21">
        <f t="shared" si="5"/>
        <v>0</v>
      </c>
      <c r="W37" s="13"/>
      <c r="X37" s="26"/>
      <c r="Y37" s="26"/>
      <c r="Z37" s="21"/>
      <c r="AA37" s="15">
        <f t="shared" si="4"/>
        <v>14</v>
      </c>
    </row>
    <row r="38" spans="1:27" x14ac:dyDescent="0.3">
      <c r="A38" s="3" t="s">
        <v>64</v>
      </c>
      <c r="B38" s="10" t="s">
        <v>65</v>
      </c>
      <c r="C38" s="16">
        <v>1</v>
      </c>
      <c r="D38" s="20"/>
      <c r="E38" s="20"/>
      <c r="F38" s="21">
        <f t="shared" si="0"/>
        <v>0</v>
      </c>
      <c r="G38" s="13"/>
      <c r="H38" s="20"/>
      <c r="I38" s="20"/>
      <c r="J38" s="29">
        <f t="shared" si="1"/>
        <v>0</v>
      </c>
      <c r="K38" s="16">
        <v>8</v>
      </c>
      <c r="L38" s="20"/>
      <c r="M38" s="20"/>
      <c r="N38" s="21">
        <f t="shared" si="2"/>
        <v>0</v>
      </c>
      <c r="O38" s="13"/>
      <c r="P38" s="26"/>
      <c r="Q38" s="26"/>
      <c r="R38" s="31">
        <f t="shared" si="3"/>
        <v>0</v>
      </c>
      <c r="S38" s="16"/>
      <c r="T38" s="20"/>
      <c r="U38" s="20"/>
      <c r="V38" s="21">
        <f t="shared" si="5"/>
        <v>0</v>
      </c>
      <c r="W38" s="13"/>
      <c r="X38" s="26"/>
      <c r="Y38" s="26"/>
      <c r="Z38" s="21"/>
      <c r="AA38" s="15">
        <f t="shared" si="4"/>
        <v>9</v>
      </c>
    </row>
    <row r="39" spans="1:27" x14ac:dyDescent="0.3">
      <c r="A39" s="3" t="s">
        <v>66</v>
      </c>
      <c r="B39" s="10" t="s">
        <v>67</v>
      </c>
      <c r="C39" s="16">
        <v>1</v>
      </c>
      <c r="D39" s="20"/>
      <c r="E39" s="20"/>
      <c r="F39" s="21">
        <f t="shared" si="0"/>
        <v>0</v>
      </c>
      <c r="G39" s="13"/>
      <c r="H39" s="20"/>
      <c r="I39" s="20"/>
      <c r="J39" s="29">
        <f t="shared" si="1"/>
        <v>0</v>
      </c>
      <c r="K39" s="16">
        <v>5</v>
      </c>
      <c r="L39" s="20"/>
      <c r="M39" s="20"/>
      <c r="N39" s="21">
        <f t="shared" si="2"/>
        <v>0</v>
      </c>
      <c r="O39" s="13">
        <v>9</v>
      </c>
      <c r="P39" s="26"/>
      <c r="Q39" s="26"/>
      <c r="R39" s="31">
        <f t="shared" si="3"/>
        <v>0</v>
      </c>
      <c r="S39" s="16">
        <v>6</v>
      </c>
      <c r="T39" s="20"/>
      <c r="U39" s="20"/>
      <c r="V39" s="21">
        <f t="shared" si="5"/>
        <v>0</v>
      </c>
      <c r="W39" s="13">
        <v>3</v>
      </c>
      <c r="X39" s="26"/>
      <c r="Y39" s="26"/>
      <c r="Z39" s="21"/>
      <c r="AA39" s="15">
        <f t="shared" si="4"/>
        <v>24</v>
      </c>
    </row>
    <row r="40" spans="1:27" x14ac:dyDescent="0.3">
      <c r="A40" s="3" t="s">
        <v>68</v>
      </c>
      <c r="B40" s="10" t="s">
        <v>69</v>
      </c>
      <c r="C40" s="16">
        <v>1</v>
      </c>
      <c r="D40" s="20"/>
      <c r="E40" s="20"/>
      <c r="F40" s="21">
        <f t="shared" si="0"/>
        <v>0</v>
      </c>
      <c r="G40" s="13"/>
      <c r="H40" s="20"/>
      <c r="I40" s="20"/>
      <c r="J40" s="29">
        <f t="shared" si="1"/>
        <v>0</v>
      </c>
      <c r="K40" s="16">
        <v>2</v>
      </c>
      <c r="L40" s="20"/>
      <c r="M40" s="20"/>
      <c r="N40" s="21">
        <f t="shared" si="2"/>
        <v>0</v>
      </c>
      <c r="O40" s="13">
        <v>12</v>
      </c>
      <c r="P40" s="26"/>
      <c r="Q40" s="26"/>
      <c r="R40" s="31">
        <f t="shared" si="3"/>
        <v>0</v>
      </c>
      <c r="S40" s="16">
        <v>7</v>
      </c>
      <c r="T40" s="20"/>
      <c r="U40" s="20"/>
      <c r="V40" s="21">
        <f t="shared" si="5"/>
        <v>0</v>
      </c>
      <c r="W40" s="13"/>
      <c r="X40" s="26"/>
      <c r="Y40" s="26"/>
      <c r="Z40" s="21"/>
      <c r="AA40" s="15">
        <f t="shared" si="4"/>
        <v>22</v>
      </c>
    </row>
    <row r="41" spans="1:27" x14ac:dyDescent="0.3">
      <c r="A41" s="3" t="s">
        <v>70</v>
      </c>
      <c r="B41" s="10" t="s">
        <v>71</v>
      </c>
      <c r="C41" s="16"/>
      <c r="D41" s="20"/>
      <c r="E41" s="20"/>
      <c r="F41" s="21">
        <f t="shared" si="0"/>
        <v>0</v>
      </c>
      <c r="G41" s="13"/>
      <c r="H41" s="20"/>
      <c r="I41" s="20"/>
      <c r="J41" s="29">
        <f t="shared" si="1"/>
        <v>0</v>
      </c>
      <c r="K41" s="16">
        <v>10</v>
      </c>
      <c r="L41" s="20"/>
      <c r="M41" s="20"/>
      <c r="N41" s="21">
        <f t="shared" si="2"/>
        <v>0</v>
      </c>
      <c r="O41" s="13">
        <v>12</v>
      </c>
      <c r="P41" s="26"/>
      <c r="Q41" s="26"/>
      <c r="R41" s="31">
        <f t="shared" si="3"/>
        <v>0</v>
      </c>
      <c r="S41" s="16">
        <v>5</v>
      </c>
      <c r="T41" s="20"/>
      <c r="U41" s="20"/>
      <c r="V41" s="21">
        <f t="shared" ref="V41:V92" si="6">(T41+U41)*S41</f>
        <v>0</v>
      </c>
      <c r="W41" s="13"/>
      <c r="X41" s="26"/>
      <c r="Y41" s="26"/>
      <c r="Z41" s="21"/>
      <c r="AA41" s="15">
        <f t="shared" si="4"/>
        <v>27</v>
      </c>
    </row>
    <row r="42" spans="1:27" x14ac:dyDescent="0.3">
      <c r="A42" s="3" t="s">
        <v>72</v>
      </c>
      <c r="B42" s="10" t="s">
        <v>73</v>
      </c>
      <c r="C42" s="16">
        <v>1</v>
      </c>
      <c r="D42" s="20"/>
      <c r="E42" s="20"/>
      <c r="F42" s="21">
        <f t="shared" si="0"/>
        <v>0</v>
      </c>
      <c r="G42" s="13"/>
      <c r="H42" s="20"/>
      <c r="I42" s="20"/>
      <c r="J42" s="29">
        <f t="shared" si="1"/>
        <v>0</v>
      </c>
      <c r="K42" s="16">
        <v>12</v>
      </c>
      <c r="L42" s="20"/>
      <c r="M42" s="20"/>
      <c r="N42" s="21">
        <f t="shared" si="2"/>
        <v>0</v>
      </c>
      <c r="O42" s="13"/>
      <c r="P42" s="26"/>
      <c r="Q42" s="26"/>
      <c r="R42" s="31">
        <f t="shared" si="3"/>
        <v>0</v>
      </c>
      <c r="S42" s="16"/>
      <c r="T42" s="20"/>
      <c r="U42" s="20"/>
      <c r="V42" s="21">
        <f t="shared" si="6"/>
        <v>0</v>
      </c>
      <c r="W42" s="13"/>
      <c r="X42" s="26"/>
      <c r="Y42" s="26"/>
      <c r="Z42" s="21"/>
      <c r="AA42" s="15">
        <f t="shared" si="4"/>
        <v>13</v>
      </c>
    </row>
    <row r="43" spans="1:27" x14ac:dyDescent="0.3">
      <c r="A43" s="3" t="s">
        <v>74</v>
      </c>
      <c r="B43" s="10" t="s">
        <v>75</v>
      </c>
      <c r="C43" s="16">
        <v>1</v>
      </c>
      <c r="D43" s="20"/>
      <c r="E43" s="20"/>
      <c r="F43" s="21">
        <f t="shared" si="0"/>
        <v>0</v>
      </c>
      <c r="G43" s="13">
        <v>2</v>
      </c>
      <c r="H43" s="20"/>
      <c r="I43" s="20"/>
      <c r="J43" s="29">
        <f t="shared" si="1"/>
        <v>0</v>
      </c>
      <c r="K43" s="16">
        <v>12</v>
      </c>
      <c r="L43" s="20"/>
      <c r="M43" s="20"/>
      <c r="N43" s="21">
        <f t="shared" si="2"/>
        <v>0</v>
      </c>
      <c r="O43" s="13">
        <v>15</v>
      </c>
      <c r="P43" s="26"/>
      <c r="Q43" s="26"/>
      <c r="R43" s="31">
        <f t="shared" si="3"/>
        <v>0</v>
      </c>
      <c r="S43" s="16"/>
      <c r="T43" s="20"/>
      <c r="U43" s="20"/>
      <c r="V43" s="21">
        <f t="shared" si="6"/>
        <v>0</v>
      </c>
      <c r="W43" s="13"/>
      <c r="X43" s="26"/>
      <c r="Y43" s="26"/>
      <c r="Z43" s="21"/>
      <c r="AA43" s="15">
        <f t="shared" si="4"/>
        <v>30</v>
      </c>
    </row>
    <row r="44" spans="1:27" x14ac:dyDescent="0.3">
      <c r="A44" s="3" t="s">
        <v>76</v>
      </c>
      <c r="B44" s="10" t="s">
        <v>77</v>
      </c>
      <c r="C44" s="16">
        <v>1</v>
      </c>
      <c r="D44" s="20"/>
      <c r="E44" s="20"/>
      <c r="F44" s="21">
        <f t="shared" si="0"/>
        <v>0</v>
      </c>
      <c r="G44" s="13"/>
      <c r="H44" s="20"/>
      <c r="I44" s="20"/>
      <c r="J44" s="29">
        <f t="shared" si="1"/>
        <v>0</v>
      </c>
      <c r="K44" s="16">
        <v>22</v>
      </c>
      <c r="L44" s="20"/>
      <c r="M44" s="20"/>
      <c r="N44" s="21">
        <f t="shared" si="2"/>
        <v>0</v>
      </c>
      <c r="O44" s="13"/>
      <c r="P44" s="26"/>
      <c r="Q44" s="26"/>
      <c r="R44" s="31">
        <f t="shared" si="3"/>
        <v>0</v>
      </c>
      <c r="S44" s="16"/>
      <c r="T44" s="20"/>
      <c r="U44" s="20"/>
      <c r="V44" s="21">
        <f t="shared" si="6"/>
        <v>0</v>
      </c>
      <c r="W44" s="13"/>
      <c r="X44" s="26"/>
      <c r="Y44" s="26"/>
      <c r="Z44" s="21"/>
      <c r="AA44" s="15">
        <f t="shared" si="4"/>
        <v>23</v>
      </c>
    </row>
    <row r="45" spans="1:27" x14ac:dyDescent="0.3">
      <c r="A45" s="3" t="s">
        <v>78</v>
      </c>
      <c r="B45" s="10" t="s">
        <v>79</v>
      </c>
      <c r="C45" s="16">
        <v>1</v>
      </c>
      <c r="D45" s="20"/>
      <c r="E45" s="20"/>
      <c r="F45" s="21">
        <f t="shared" si="0"/>
        <v>0</v>
      </c>
      <c r="G45" s="13">
        <v>1</v>
      </c>
      <c r="H45" s="20"/>
      <c r="I45" s="20"/>
      <c r="J45" s="29">
        <f t="shared" si="1"/>
        <v>0</v>
      </c>
      <c r="K45" s="16">
        <v>5</v>
      </c>
      <c r="L45" s="20"/>
      <c r="M45" s="20"/>
      <c r="N45" s="21">
        <f t="shared" si="2"/>
        <v>0</v>
      </c>
      <c r="O45" s="13">
        <v>20</v>
      </c>
      <c r="P45" s="26"/>
      <c r="Q45" s="26"/>
      <c r="R45" s="31">
        <f t="shared" si="3"/>
        <v>0</v>
      </c>
      <c r="S45" s="16">
        <v>7</v>
      </c>
      <c r="T45" s="20"/>
      <c r="U45" s="20"/>
      <c r="V45" s="21">
        <f t="shared" si="6"/>
        <v>0</v>
      </c>
      <c r="W45" s="13"/>
      <c r="X45" s="26"/>
      <c r="Y45" s="26"/>
      <c r="Z45" s="21"/>
      <c r="AA45" s="15">
        <f t="shared" si="4"/>
        <v>34</v>
      </c>
    </row>
    <row r="46" spans="1:27" x14ac:dyDescent="0.3">
      <c r="A46" s="3" t="s">
        <v>80</v>
      </c>
      <c r="B46" s="10" t="s">
        <v>81</v>
      </c>
      <c r="C46" s="16">
        <v>1</v>
      </c>
      <c r="D46" s="20"/>
      <c r="E46" s="20"/>
      <c r="F46" s="21">
        <f t="shared" si="0"/>
        <v>0</v>
      </c>
      <c r="G46" s="13"/>
      <c r="H46" s="20"/>
      <c r="I46" s="20"/>
      <c r="J46" s="29">
        <f t="shared" si="1"/>
        <v>0</v>
      </c>
      <c r="K46" s="16">
        <v>9</v>
      </c>
      <c r="L46" s="20"/>
      <c r="M46" s="20"/>
      <c r="N46" s="21">
        <f t="shared" si="2"/>
        <v>0</v>
      </c>
      <c r="O46" s="13"/>
      <c r="P46" s="26"/>
      <c r="Q46" s="26"/>
      <c r="R46" s="31">
        <f t="shared" si="3"/>
        <v>0</v>
      </c>
      <c r="S46" s="16">
        <v>11</v>
      </c>
      <c r="T46" s="20"/>
      <c r="U46" s="20"/>
      <c r="V46" s="21">
        <f t="shared" si="6"/>
        <v>0</v>
      </c>
      <c r="W46" s="13"/>
      <c r="X46" s="26"/>
      <c r="Y46" s="26"/>
      <c r="Z46" s="21"/>
      <c r="AA46" s="15">
        <f t="shared" si="4"/>
        <v>21</v>
      </c>
    </row>
    <row r="47" spans="1:27" x14ac:dyDescent="0.3">
      <c r="A47" s="3" t="s">
        <v>82</v>
      </c>
      <c r="B47" s="10" t="s">
        <v>83</v>
      </c>
      <c r="C47" s="16">
        <v>1</v>
      </c>
      <c r="D47" s="20"/>
      <c r="E47" s="20"/>
      <c r="F47" s="21">
        <f t="shared" si="0"/>
        <v>0</v>
      </c>
      <c r="G47" s="13"/>
      <c r="H47" s="20"/>
      <c r="I47" s="20"/>
      <c r="J47" s="29">
        <f t="shared" si="1"/>
        <v>0</v>
      </c>
      <c r="K47" s="16">
        <v>6</v>
      </c>
      <c r="L47" s="20"/>
      <c r="M47" s="20"/>
      <c r="N47" s="21">
        <f t="shared" si="2"/>
        <v>0</v>
      </c>
      <c r="O47" s="13"/>
      <c r="P47" s="26"/>
      <c r="Q47" s="26"/>
      <c r="R47" s="31">
        <f t="shared" si="3"/>
        <v>0</v>
      </c>
      <c r="S47" s="16">
        <v>4</v>
      </c>
      <c r="T47" s="20"/>
      <c r="U47" s="20"/>
      <c r="V47" s="21">
        <f t="shared" si="6"/>
        <v>0</v>
      </c>
      <c r="W47" s="13"/>
      <c r="X47" s="26"/>
      <c r="Y47" s="26"/>
      <c r="Z47" s="21"/>
      <c r="AA47" s="15">
        <f t="shared" si="4"/>
        <v>11</v>
      </c>
    </row>
    <row r="48" spans="1:27" x14ac:dyDescent="0.3">
      <c r="A48" s="3" t="s">
        <v>84</v>
      </c>
      <c r="B48" s="10" t="s">
        <v>85</v>
      </c>
      <c r="C48" s="16">
        <v>1</v>
      </c>
      <c r="D48" s="20"/>
      <c r="E48" s="20"/>
      <c r="F48" s="21">
        <f t="shared" si="0"/>
        <v>0</v>
      </c>
      <c r="G48" s="13">
        <v>1</v>
      </c>
      <c r="H48" s="20"/>
      <c r="I48" s="20"/>
      <c r="J48" s="29">
        <f t="shared" si="1"/>
        <v>0</v>
      </c>
      <c r="K48" s="16">
        <v>21</v>
      </c>
      <c r="L48" s="20"/>
      <c r="M48" s="20"/>
      <c r="N48" s="21">
        <f t="shared" si="2"/>
        <v>0</v>
      </c>
      <c r="O48" s="13">
        <v>10</v>
      </c>
      <c r="P48" s="26"/>
      <c r="Q48" s="26"/>
      <c r="R48" s="31">
        <f t="shared" si="3"/>
        <v>0</v>
      </c>
      <c r="S48" s="16"/>
      <c r="T48" s="20"/>
      <c r="U48" s="20"/>
      <c r="V48" s="21">
        <f t="shared" si="6"/>
        <v>0</v>
      </c>
      <c r="W48" s="13">
        <v>6</v>
      </c>
      <c r="X48" s="26"/>
      <c r="Y48" s="26"/>
      <c r="Z48" s="21"/>
      <c r="AA48" s="15">
        <f t="shared" si="4"/>
        <v>39</v>
      </c>
    </row>
    <row r="49" spans="1:27" x14ac:dyDescent="0.3">
      <c r="A49" s="3" t="s">
        <v>86</v>
      </c>
      <c r="B49" s="10" t="s">
        <v>87</v>
      </c>
      <c r="C49" s="16"/>
      <c r="D49" s="20"/>
      <c r="E49" s="20"/>
      <c r="F49" s="21">
        <f t="shared" si="0"/>
        <v>0</v>
      </c>
      <c r="G49" s="13"/>
      <c r="H49" s="20"/>
      <c r="I49" s="20"/>
      <c r="J49" s="29">
        <f t="shared" si="1"/>
        <v>0</v>
      </c>
      <c r="K49" s="16">
        <v>9</v>
      </c>
      <c r="L49" s="20"/>
      <c r="M49" s="20"/>
      <c r="N49" s="21">
        <f t="shared" si="2"/>
        <v>0</v>
      </c>
      <c r="O49" s="13"/>
      <c r="P49" s="26"/>
      <c r="Q49" s="26"/>
      <c r="R49" s="31">
        <f t="shared" si="3"/>
        <v>0</v>
      </c>
      <c r="S49" s="16"/>
      <c r="T49" s="20"/>
      <c r="U49" s="20"/>
      <c r="V49" s="21">
        <f t="shared" si="6"/>
        <v>0</v>
      </c>
      <c r="W49" s="13"/>
      <c r="X49" s="26"/>
      <c r="Y49" s="26"/>
      <c r="Z49" s="21"/>
      <c r="AA49" s="15">
        <f t="shared" si="4"/>
        <v>9</v>
      </c>
    </row>
    <row r="50" spans="1:27" x14ac:dyDescent="0.3">
      <c r="A50" s="3" t="s">
        <v>88</v>
      </c>
      <c r="B50" s="10" t="s">
        <v>89</v>
      </c>
      <c r="C50" s="16">
        <v>1</v>
      </c>
      <c r="D50" s="20"/>
      <c r="E50" s="20"/>
      <c r="F50" s="21">
        <f t="shared" si="0"/>
        <v>0</v>
      </c>
      <c r="G50" s="13">
        <v>2</v>
      </c>
      <c r="H50" s="20"/>
      <c r="I50" s="20"/>
      <c r="J50" s="29">
        <f t="shared" si="1"/>
        <v>0</v>
      </c>
      <c r="K50" s="16">
        <v>4</v>
      </c>
      <c r="L50" s="20"/>
      <c r="M50" s="20"/>
      <c r="N50" s="21">
        <f t="shared" si="2"/>
        <v>0</v>
      </c>
      <c r="O50" s="13">
        <v>10</v>
      </c>
      <c r="P50" s="26"/>
      <c r="Q50" s="26"/>
      <c r="R50" s="31">
        <f t="shared" si="3"/>
        <v>0</v>
      </c>
      <c r="S50" s="16">
        <v>5</v>
      </c>
      <c r="T50" s="20"/>
      <c r="U50" s="20"/>
      <c r="V50" s="21">
        <f t="shared" si="6"/>
        <v>0</v>
      </c>
      <c r="W50" s="13">
        <v>4</v>
      </c>
      <c r="X50" s="26"/>
      <c r="Y50" s="26"/>
      <c r="Z50" s="21"/>
      <c r="AA50" s="15">
        <f t="shared" si="4"/>
        <v>26</v>
      </c>
    </row>
    <row r="51" spans="1:27" x14ac:dyDescent="0.3">
      <c r="A51" s="3" t="s">
        <v>90</v>
      </c>
      <c r="B51" s="10" t="s">
        <v>91</v>
      </c>
      <c r="C51" s="16">
        <v>1</v>
      </c>
      <c r="D51" s="20"/>
      <c r="E51" s="20"/>
      <c r="F51" s="21">
        <f t="shared" si="0"/>
        <v>0</v>
      </c>
      <c r="G51" s="13">
        <v>1</v>
      </c>
      <c r="H51" s="20"/>
      <c r="I51" s="20"/>
      <c r="J51" s="29">
        <f t="shared" si="1"/>
        <v>0</v>
      </c>
      <c r="K51" s="16">
        <v>22</v>
      </c>
      <c r="L51" s="20"/>
      <c r="M51" s="20"/>
      <c r="N51" s="21">
        <f t="shared" si="2"/>
        <v>0</v>
      </c>
      <c r="O51" s="13">
        <v>8</v>
      </c>
      <c r="P51" s="26"/>
      <c r="Q51" s="26"/>
      <c r="R51" s="31">
        <f t="shared" si="3"/>
        <v>0</v>
      </c>
      <c r="S51" s="16"/>
      <c r="T51" s="20"/>
      <c r="U51" s="20"/>
      <c r="V51" s="21">
        <f t="shared" si="6"/>
        <v>0</v>
      </c>
      <c r="W51" s="13">
        <v>10</v>
      </c>
      <c r="X51" s="26"/>
      <c r="Y51" s="26"/>
      <c r="Z51" s="21"/>
      <c r="AA51" s="15">
        <f t="shared" si="4"/>
        <v>42</v>
      </c>
    </row>
    <row r="52" spans="1:27" x14ac:dyDescent="0.3">
      <c r="A52" s="3" t="s">
        <v>92</v>
      </c>
      <c r="B52" s="10" t="s">
        <v>93</v>
      </c>
      <c r="C52" s="16">
        <v>1</v>
      </c>
      <c r="D52" s="20"/>
      <c r="E52" s="20"/>
      <c r="F52" s="21">
        <f t="shared" si="0"/>
        <v>0</v>
      </c>
      <c r="G52" s="13"/>
      <c r="H52" s="20"/>
      <c r="I52" s="20"/>
      <c r="J52" s="29">
        <f t="shared" si="1"/>
        <v>0</v>
      </c>
      <c r="K52" s="16"/>
      <c r="L52" s="20"/>
      <c r="M52" s="20"/>
      <c r="N52" s="21">
        <f t="shared" si="2"/>
        <v>0</v>
      </c>
      <c r="O52" s="13">
        <v>18</v>
      </c>
      <c r="P52" s="26"/>
      <c r="Q52" s="26"/>
      <c r="R52" s="31">
        <f t="shared" si="3"/>
        <v>0</v>
      </c>
      <c r="S52" s="16">
        <v>21</v>
      </c>
      <c r="T52" s="20"/>
      <c r="U52" s="20"/>
      <c r="V52" s="21">
        <f t="shared" si="6"/>
        <v>0</v>
      </c>
      <c r="W52" s="13"/>
      <c r="X52" s="26"/>
      <c r="Y52" s="26"/>
      <c r="Z52" s="21"/>
      <c r="AA52" s="15">
        <f t="shared" si="4"/>
        <v>40</v>
      </c>
    </row>
    <row r="53" spans="1:27" x14ac:dyDescent="0.3">
      <c r="A53" s="3" t="s">
        <v>94</v>
      </c>
      <c r="B53" s="10" t="s">
        <v>95</v>
      </c>
      <c r="C53" s="16">
        <v>1</v>
      </c>
      <c r="D53" s="20"/>
      <c r="E53" s="20"/>
      <c r="F53" s="21">
        <f t="shared" si="0"/>
        <v>0</v>
      </c>
      <c r="G53" s="13"/>
      <c r="H53" s="20"/>
      <c r="I53" s="20"/>
      <c r="J53" s="29">
        <f t="shared" si="1"/>
        <v>0</v>
      </c>
      <c r="K53" s="16">
        <v>3</v>
      </c>
      <c r="L53" s="20"/>
      <c r="M53" s="20"/>
      <c r="N53" s="21">
        <f t="shared" si="2"/>
        <v>0</v>
      </c>
      <c r="O53" s="13"/>
      <c r="P53" s="26"/>
      <c r="Q53" s="26"/>
      <c r="R53" s="31">
        <f t="shared" si="3"/>
        <v>0</v>
      </c>
      <c r="S53" s="16">
        <v>3</v>
      </c>
      <c r="T53" s="20"/>
      <c r="U53" s="20"/>
      <c r="V53" s="21">
        <f t="shared" si="6"/>
        <v>0</v>
      </c>
      <c r="W53" s="13"/>
      <c r="X53" s="26"/>
      <c r="Y53" s="26"/>
      <c r="Z53" s="21"/>
      <c r="AA53" s="15">
        <f t="shared" si="4"/>
        <v>7</v>
      </c>
    </row>
    <row r="54" spans="1:27" x14ac:dyDescent="0.3">
      <c r="A54" s="3" t="s">
        <v>96</v>
      </c>
      <c r="B54" s="10" t="s">
        <v>97</v>
      </c>
      <c r="C54" s="16">
        <v>1</v>
      </c>
      <c r="D54" s="20"/>
      <c r="E54" s="20"/>
      <c r="F54" s="21">
        <f t="shared" si="0"/>
        <v>0</v>
      </c>
      <c r="G54" s="13"/>
      <c r="H54" s="20"/>
      <c r="I54" s="20"/>
      <c r="J54" s="29">
        <f t="shared" si="1"/>
        <v>0</v>
      </c>
      <c r="K54" s="16">
        <v>5</v>
      </c>
      <c r="L54" s="20">
        <v>1350275</v>
      </c>
      <c r="M54" s="20">
        <v>699225</v>
      </c>
      <c r="N54" s="21">
        <f t="shared" si="2"/>
        <v>10247500</v>
      </c>
      <c r="O54" s="13"/>
      <c r="P54" s="26"/>
      <c r="Q54" s="26"/>
      <c r="R54" s="31">
        <f t="shared" si="3"/>
        <v>0</v>
      </c>
      <c r="S54" s="16">
        <v>3</v>
      </c>
      <c r="T54" s="20"/>
      <c r="U54" s="20"/>
      <c r="V54" s="21">
        <f t="shared" si="6"/>
        <v>0</v>
      </c>
      <c r="W54" s="13"/>
      <c r="X54" s="26"/>
      <c r="Y54" s="26"/>
      <c r="Z54" s="21"/>
      <c r="AA54" s="15">
        <f t="shared" si="4"/>
        <v>9</v>
      </c>
    </row>
    <row r="55" spans="1:27" x14ac:dyDescent="0.3">
      <c r="A55" s="3" t="s">
        <v>98</v>
      </c>
      <c r="B55" s="10" t="s">
        <v>99</v>
      </c>
      <c r="C55" s="16">
        <v>1</v>
      </c>
      <c r="D55" s="20"/>
      <c r="E55" s="20"/>
      <c r="F55" s="21">
        <f t="shared" si="0"/>
        <v>0</v>
      </c>
      <c r="G55" s="13"/>
      <c r="H55" s="20"/>
      <c r="I55" s="20"/>
      <c r="J55" s="29">
        <f t="shared" si="1"/>
        <v>0</v>
      </c>
      <c r="K55" s="16">
        <v>6</v>
      </c>
      <c r="L55" s="20"/>
      <c r="M55" s="20"/>
      <c r="N55" s="21">
        <f t="shared" si="2"/>
        <v>0</v>
      </c>
      <c r="O55" s="13"/>
      <c r="P55" s="26"/>
      <c r="Q55" s="26"/>
      <c r="R55" s="31">
        <f t="shared" si="3"/>
        <v>0</v>
      </c>
      <c r="S55" s="16">
        <v>4</v>
      </c>
      <c r="T55" s="20"/>
      <c r="U55" s="20"/>
      <c r="V55" s="21">
        <f t="shared" si="6"/>
        <v>0</v>
      </c>
      <c r="W55" s="13"/>
      <c r="X55" s="26"/>
      <c r="Y55" s="26"/>
      <c r="Z55" s="21"/>
      <c r="AA55" s="15">
        <f t="shared" si="4"/>
        <v>11</v>
      </c>
    </row>
    <row r="56" spans="1:27" x14ac:dyDescent="0.3">
      <c r="A56" s="3" t="s">
        <v>100</v>
      </c>
      <c r="B56" s="10" t="s">
        <v>101</v>
      </c>
      <c r="C56" s="16"/>
      <c r="D56" s="20"/>
      <c r="E56" s="20"/>
      <c r="F56" s="21">
        <f t="shared" si="0"/>
        <v>0</v>
      </c>
      <c r="G56" s="13"/>
      <c r="H56" s="20"/>
      <c r="I56" s="20"/>
      <c r="J56" s="29">
        <f t="shared" si="1"/>
        <v>0</v>
      </c>
      <c r="K56" s="16">
        <v>7</v>
      </c>
      <c r="L56" s="20"/>
      <c r="M56" s="20"/>
      <c r="N56" s="21">
        <f t="shared" si="2"/>
        <v>0</v>
      </c>
      <c r="O56" s="13">
        <v>11</v>
      </c>
      <c r="P56" s="26"/>
      <c r="Q56" s="26"/>
      <c r="R56" s="31">
        <f t="shared" si="3"/>
        <v>0</v>
      </c>
      <c r="S56" s="16">
        <v>9</v>
      </c>
      <c r="T56" s="20"/>
      <c r="U56" s="20"/>
      <c r="V56" s="21">
        <f t="shared" si="6"/>
        <v>0</v>
      </c>
      <c r="W56" s="13"/>
      <c r="X56" s="26"/>
      <c r="Y56" s="26"/>
      <c r="Z56" s="21"/>
      <c r="AA56" s="15">
        <f t="shared" si="4"/>
        <v>27</v>
      </c>
    </row>
    <row r="57" spans="1:27" x14ac:dyDescent="0.3">
      <c r="A57" s="3" t="s">
        <v>102</v>
      </c>
      <c r="B57" s="10" t="s">
        <v>103</v>
      </c>
      <c r="C57" s="16">
        <v>1</v>
      </c>
      <c r="D57" s="20"/>
      <c r="E57" s="20"/>
      <c r="F57" s="21">
        <f t="shared" si="0"/>
        <v>0</v>
      </c>
      <c r="G57" s="13"/>
      <c r="H57" s="20"/>
      <c r="I57" s="20"/>
      <c r="J57" s="29">
        <f t="shared" si="1"/>
        <v>0</v>
      </c>
      <c r="K57" s="16">
        <v>6</v>
      </c>
      <c r="L57" s="20"/>
      <c r="M57" s="20"/>
      <c r="N57" s="21">
        <f t="shared" si="2"/>
        <v>0</v>
      </c>
      <c r="O57" s="13"/>
      <c r="P57" s="26"/>
      <c r="Q57" s="26"/>
      <c r="R57" s="31">
        <f t="shared" si="3"/>
        <v>0</v>
      </c>
      <c r="S57" s="16">
        <v>4</v>
      </c>
      <c r="T57" s="20"/>
      <c r="U57" s="20"/>
      <c r="V57" s="21">
        <f t="shared" si="6"/>
        <v>0</v>
      </c>
      <c r="W57" s="13"/>
      <c r="X57" s="26"/>
      <c r="Y57" s="26"/>
      <c r="Z57" s="21"/>
      <c r="AA57" s="15">
        <f t="shared" si="4"/>
        <v>11</v>
      </c>
    </row>
    <row r="58" spans="1:27" x14ac:dyDescent="0.3">
      <c r="A58" s="3" t="s">
        <v>104</v>
      </c>
      <c r="B58" s="10" t="s">
        <v>105</v>
      </c>
      <c r="C58" s="16">
        <v>1</v>
      </c>
      <c r="D58" s="20"/>
      <c r="E58" s="20"/>
      <c r="F58" s="21">
        <f t="shared" si="0"/>
        <v>0</v>
      </c>
      <c r="G58" s="13"/>
      <c r="H58" s="20"/>
      <c r="I58" s="20"/>
      <c r="J58" s="29">
        <f t="shared" si="1"/>
        <v>0</v>
      </c>
      <c r="K58" s="16">
        <v>6</v>
      </c>
      <c r="L58" s="20"/>
      <c r="M58" s="20"/>
      <c r="N58" s="21">
        <f t="shared" si="2"/>
        <v>0</v>
      </c>
      <c r="O58" s="13"/>
      <c r="P58" s="26"/>
      <c r="Q58" s="26"/>
      <c r="R58" s="31">
        <f t="shared" si="3"/>
        <v>0</v>
      </c>
      <c r="S58" s="16"/>
      <c r="T58" s="20"/>
      <c r="U58" s="20"/>
      <c r="V58" s="21">
        <f t="shared" si="6"/>
        <v>0</v>
      </c>
      <c r="W58" s="13"/>
      <c r="X58" s="26"/>
      <c r="Y58" s="26"/>
      <c r="Z58" s="21"/>
      <c r="AA58" s="15">
        <f t="shared" si="4"/>
        <v>7</v>
      </c>
    </row>
    <row r="59" spans="1:27" x14ac:dyDescent="0.3">
      <c r="A59" s="3" t="s">
        <v>106</v>
      </c>
      <c r="B59" s="10" t="s">
        <v>107</v>
      </c>
      <c r="C59" s="16"/>
      <c r="D59" s="20"/>
      <c r="E59" s="20"/>
      <c r="F59" s="21">
        <f t="shared" si="0"/>
        <v>0</v>
      </c>
      <c r="G59" s="13"/>
      <c r="H59" s="20"/>
      <c r="I59" s="20"/>
      <c r="J59" s="29">
        <f t="shared" si="1"/>
        <v>0</v>
      </c>
      <c r="K59" s="16">
        <v>45</v>
      </c>
      <c r="L59" s="20"/>
      <c r="M59" s="20"/>
      <c r="N59" s="21">
        <f t="shared" si="2"/>
        <v>0</v>
      </c>
      <c r="O59" s="13"/>
      <c r="P59" s="26"/>
      <c r="Q59" s="26"/>
      <c r="R59" s="31">
        <f t="shared" si="3"/>
        <v>0</v>
      </c>
      <c r="S59" s="16"/>
      <c r="T59" s="20"/>
      <c r="U59" s="20"/>
      <c r="V59" s="21">
        <f t="shared" si="6"/>
        <v>0</v>
      </c>
      <c r="W59" s="13"/>
      <c r="X59" s="26"/>
      <c r="Y59" s="26"/>
      <c r="Z59" s="21"/>
      <c r="AA59" s="15">
        <f t="shared" si="4"/>
        <v>45</v>
      </c>
    </row>
    <row r="60" spans="1:27" x14ac:dyDescent="0.3">
      <c r="A60" s="3" t="s">
        <v>108</v>
      </c>
      <c r="B60" s="10" t="s">
        <v>109</v>
      </c>
      <c r="C60" s="16">
        <v>1</v>
      </c>
      <c r="D60" s="20"/>
      <c r="E60" s="20"/>
      <c r="F60" s="21">
        <f t="shared" si="0"/>
        <v>0</v>
      </c>
      <c r="G60" s="13"/>
      <c r="H60" s="20"/>
      <c r="I60" s="20"/>
      <c r="J60" s="29">
        <f t="shared" si="1"/>
        <v>0</v>
      </c>
      <c r="K60" s="16">
        <v>7</v>
      </c>
      <c r="L60" s="20"/>
      <c r="M60" s="20"/>
      <c r="N60" s="21">
        <f t="shared" si="2"/>
        <v>0</v>
      </c>
      <c r="O60" s="13"/>
      <c r="P60" s="26"/>
      <c r="Q60" s="26"/>
      <c r="R60" s="31">
        <f t="shared" si="3"/>
        <v>0</v>
      </c>
      <c r="S60" s="16"/>
      <c r="T60" s="20"/>
      <c r="U60" s="20"/>
      <c r="V60" s="21">
        <f t="shared" si="6"/>
        <v>0</v>
      </c>
      <c r="W60" s="13"/>
      <c r="X60" s="26"/>
      <c r="Y60" s="26"/>
      <c r="Z60" s="21"/>
      <c r="AA60" s="15">
        <f t="shared" si="4"/>
        <v>8</v>
      </c>
    </row>
    <row r="61" spans="1:27" x14ac:dyDescent="0.3">
      <c r="A61" s="3" t="s">
        <v>110</v>
      </c>
      <c r="B61" s="10" t="s">
        <v>111</v>
      </c>
      <c r="C61" s="16">
        <v>1</v>
      </c>
      <c r="D61" s="20"/>
      <c r="E61" s="20"/>
      <c r="F61" s="21">
        <f t="shared" si="0"/>
        <v>0</v>
      </c>
      <c r="G61" s="13"/>
      <c r="H61" s="20"/>
      <c r="I61" s="20"/>
      <c r="J61" s="29">
        <f t="shared" si="1"/>
        <v>0</v>
      </c>
      <c r="K61" s="16">
        <v>12</v>
      </c>
      <c r="L61" s="20"/>
      <c r="M61" s="20"/>
      <c r="N61" s="21">
        <f t="shared" si="2"/>
        <v>0</v>
      </c>
      <c r="O61" s="13"/>
      <c r="P61" s="26"/>
      <c r="Q61" s="26"/>
      <c r="R61" s="31">
        <f t="shared" si="3"/>
        <v>0</v>
      </c>
      <c r="S61" s="16"/>
      <c r="T61" s="20"/>
      <c r="U61" s="20"/>
      <c r="V61" s="21">
        <f t="shared" si="6"/>
        <v>0</v>
      </c>
      <c r="W61" s="13"/>
      <c r="X61" s="26"/>
      <c r="Y61" s="26"/>
      <c r="Z61" s="21"/>
      <c r="AA61" s="15">
        <f t="shared" si="4"/>
        <v>13</v>
      </c>
    </row>
    <row r="62" spans="1:27" x14ac:dyDescent="0.3">
      <c r="A62" s="3" t="s">
        <v>112</v>
      </c>
      <c r="B62" s="10" t="s">
        <v>113</v>
      </c>
      <c r="C62" s="16">
        <v>1</v>
      </c>
      <c r="D62" s="20"/>
      <c r="E62" s="20"/>
      <c r="F62" s="21">
        <f t="shared" si="0"/>
        <v>0</v>
      </c>
      <c r="G62" s="13"/>
      <c r="H62" s="20"/>
      <c r="I62" s="20"/>
      <c r="J62" s="29">
        <f t="shared" si="1"/>
        <v>0</v>
      </c>
      <c r="K62" s="16">
        <v>5</v>
      </c>
      <c r="L62" s="20"/>
      <c r="M62" s="20"/>
      <c r="N62" s="21">
        <f t="shared" si="2"/>
        <v>0</v>
      </c>
      <c r="O62" s="13"/>
      <c r="P62" s="26"/>
      <c r="Q62" s="26"/>
      <c r="R62" s="31">
        <f t="shared" si="3"/>
        <v>0</v>
      </c>
      <c r="S62" s="16">
        <v>3</v>
      </c>
      <c r="T62" s="20"/>
      <c r="U62" s="20"/>
      <c r="V62" s="21">
        <f t="shared" si="6"/>
        <v>0</v>
      </c>
      <c r="W62" s="13"/>
      <c r="X62" s="26"/>
      <c r="Y62" s="26"/>
      <c r="Z62" s="21"/>
      <c r="AA62" s="15">
        <f t="shared" si="4"/>
        <v>9</v>
      </c>
    </row>
    <row r="63" spans="1:27" x14ac:dyDescent="0.3">
      <c r="A63" s="3" t="s">
        <v>114</v>
      </c>
      <c r="B63" s="10" t="s">
        <v>115</v>
      </c>
      <c r="C63" s="16">
        <v>1</v>
      </c>
      <c r="D63" s="20"/>
      <c r="E63" s="20"/>
      <c r="F63" s="21">
        <f t="shared" si="0"/>
        <v>0</v>
      </c>
      <c r="G63" s="13"/>
      <c r="H63" s="20"/>
      <c r="I63" s="20"/>
      <c r="J63" s="29">
        <f t="shared" si="1"/>
        <v>0</v>
      </c>
      <c r="K63" s="16">
        <v>24</v>
      </c>
      <c r="L63" s="20"/>
      <c r="M63" s="20"/>
      <c r="N63" s="21">
        <f t="shared" si="2"/>
        <v>0</v>
      </c>
      <c r="O63" s="13">
        <v>9</v>
      </c>
      <c r="P63" s="26"/>
      <c r="Q63" s="26"/>
      <c r="R63" s="31">
        <f t="shared" si="3"/>
        <v>0</v>
      </c>
      <c r="S63" s="16"/>
      <c r="T63" s="20"/>
      <c r="U63" s="20"/>
      <c r="V63" s="21">
        <f t="shared" si="6"/>
        <v>0</v>
      </c>
      <c r="W63" s="13">
        <v>9</v>
      </c>
      <c r="X63" s="26"/>
      <c r="Y63" s="26"/>
      <c r="Z63" s="21"/>
      <c r="AA63" s="15">
        <f t="shared" si="4"/>
        <v>43</v>
      </c>
    </row>
    <row r="64" spans="1:27" x14ac:dyDescent="0.3">
      <c r="A64" s="3" t="s">
        <v>116</v>
      </c>
      <c r="B64" s="10" t="s">
        <v>117</v>
      </c>
      <c r="C64" s="16">
        <v>1</v>
      </c>
      <c r="D64" s="20"/>
      <c r="E64" s="20"/>
      <c r="F64" s="21">
        <f t="shared" si="0"/>
        <v>0</v>
      </c>
      <c r="G64" s="13"/>
      <c r="H64" s="20"/>
      <c r="I64" s="20"/>
      <c r="J64" s="29">
        <f t="shared" si="1"/>
        <v>0</v>
      </c>
      <c r="K64" s="16">
        <v>8</v>
      </c>
      <c r="L64" s="20"/>
      <c r="M64" s="20"/>
      <c r="N64" s="21">
        <f t="shared" si="2"/>
        <v>0</v>
      </c>
      <c r="O64" s="13">
        <v>10</v>
      </c>
      <c r="P64" s="26"/>
      <c r="Q64" s="26"/>
      <c r="R64" s="31">
        <f t="shared" si="3"/>
        <v>0</v>
      </c>
      <c r="S64" s="16">
        <v>10</v>
      </c>
      <c r="T64" s="20"/>
      <c r="U64" s="20"/>
      <c r="V64" s="21">
        <f t="shared" si="6"/>
        <v>0</v>
      </c>
      <c r="W64" s="13">
        <v>5</v>
      </c>
      <c r="X64" s="26"/>
      <c r="Y64" s="26"/>
      <c r="Z64" s="21"/>
      <c r="AA64" s="15">
        <f t="shared" si="4"/>
        <v>34</v>
      </c>
    </row>
    <row r="65" spans="1:27" x14ac:dyDescent="0.3">
      <c r="A65" s="3" t="s">
        <v>118</v>
      </c>
      <c r="B65" s="10" t="s">
        <v>119</v>
      </c>
      <c r="C65" s="16">
        <v>1</v>
      </c>
      <c r="D65" s="20"/>
      <c r="E65" s="20"/>
      <c r="F65" s="21">
        <f t="shared" si="0"/>
        <v>0</v>
      </c>
      <c r="G65" s="13"/>
      <c r="H65" s="20"/>
      <c r="I65" s="20"/>
      <c r="J65" s="29">
        <f t="shared" si="1"/>
        <v>0</v>
      </c>
      <c r="K65" s="16">
        <v>20</v>
      </c>
      <c r="L65" s="20"/>
      <c r="M65" s="20"/>
      <c r="N65" s="21">
        <f t="shared" si="2"/>
        <v>0</v>
      </c>
      <c r="O65" s="13"/>
      <c r="P65" s="26"/>
      <c r="Q65" s="26"/>
      <c r="R65" s="31">
        <f t="shared" si="3"/>
        <v>0</v>
      </c>
      <c r="S65" s="16">
        <v>8</v>
      </c>
      <c r="T65" s="20"/>
      <c r="U65" s="20"/>
      <c r="V65" s="21">
        <f t="shared" si="6"/>
        <v>0</v>
      </c>
      <c r="W65" s="13"/>
      <c r="X65" s="26"/>
      <c r="Y65" s="26"/>
      <c r="Z65" s="21"/>
      <c r="AA65" s="15">
        <f t="shared" si="4"/>
        <v>29</v>
      </c>
    </row>
    <row r="66" spans="1:27" x14ac:dyDescent="0.3">
      <c r="A66" s="3" t="s">
        <v>120</v>
      </c>
      <c r="B66" s="10" t="s">
        <v>121</v>
      </c>
      <c r="C66" s="16">
        <v>1</v>
      </c>
      <c r="D66" s="20"/>
      <c r="E66" s="20"/>
      <c r="F66" s="21">
        <f t="shared" si="0"/>
        <v>0</v>
      </c>
      <c r="G66" s="13"/>
      <c r="H66" s="20"/>
      <c r="I66" s="20"/>
      <c r="J66" s="29">
        <f t="shared" si="1"/>
        <v>0</v>
      </c>
      <c r="K66" s="16">
        <v>4</v>
      </c>
      <c r="L66" s="20"/>
      <c r="M66" s="20"/>
      <c r="N66" s="21">
        <f t="shared" si="2"/>
        <v>0</v>
      </c>
      <c r="O66" s="13">
        <v>10</v>
      </c>
      <c r="P66" s="26"/>
      <c r="Q66" s="26"/>
      <c r="R66" s="31">
        <f t="shared" si="3"/>
        <v>0</v>
      </c>
      <c r="S66" s="16">
        <v>4</v>
      </c>
      <c r="T66" s="20"/>
      <c r="U66" s="20"/>
      <c r="V66" s="21">
        <f t="shared" si="6"/>
        <v>0</v>
      </c>
      <c r="W66" s="13"/>
      <c r="X66" s="26"/>
      <c r="Y66" s="26"/>
      <c r="Z66" s="21"/>
      <c r="AA66" s="15">
        <f t="shared" si="4"/>
        <v>19</v>
      </c>
    </row>
    <row r="67" spans="1:27" x14ac:dyDescent="0.3">
      <c r="A67" s="3" t="s">
        <v>122</v>
      </c>
      <c r="B67" s="10" t="s">
        <v>123</v>
      </c>
      <c r="C67" s="16"/>
      <c r="D67" s="20"/>
      <c r="E67" s="20"/>
      <c r="F67" s="21">
        <f t="shared" si="0"/>
        <v>0</v>
      </c>
      <c r="G67" s="13"/>
      <c r="H67" s="20"/>
      <c r="I67" s="20"/>
      <c r="J67" s="29">
        <f t="shared" si="1"/>
        <v>0</v>
      </c>
      <c r="K67" s="16">
        <v>5</v>
      </c>
      <c r="L67" s="20"/>
      <c r="M67" s="20"/>
      <c r="N67" s="21">
        <f t="shared" si="2"/>
        <v>0</v>
      </c>
      <c r="O67" s="13">
        <v>10</v>
      </c>
      <c r="P67" s="26"/>
      <c r="Q67" s="26"/>
      <c r="R67" s="31">
        <f t="shared" si="3"/>
        <v>0</v>
      </c>
      <c r="S67" s="16">
        <v>17</v>
      </c>
      <c r="T67" s="20"/>
      <c r="U67" s="20"/>
      <c r="V67" s="21">
        <f t="shared" si="6"/>
        <v>0</v>
      </c>
      <c r="W67" s="13">
        <v>6</v>
      </c>
      <c r="X67" s="26"/>
      <c r="Y67" s="26"/>
      <c r="Z67" s="21"/>
      <c r="AA67" s="15">
        <f t="shared" si="4"/>
        <v>38</v>
      </c>
    </row>
    <row r="68" spans="1:27" x14ac:dyDescent="0.3">
      <c r="A68" s="3" t="s">
        <v>124</v>
      </c>
      <c r="B68" s="10" t="s">
        <v>125</v>
      </c>
      <c r="C68" s="16">
        <v>1</v>
      </c>
      <c r="D68" s="20"/>
      <c r="E68" s="20"/>
      <c r="F68" s="21">
        <f t="shared" si="0"/>
        <v>0</v>
      </c>
      <c r="G68" s="13"/>
      <c r="H68" s="20"/>
      <c r="I68" s="20"/>
      <c r="J68" s="29">
        <f t="shared" si="1"/>
        <v>0</v>
      </c>
      <c r="K68" s="16">
        <v>3</v>
      </c>
      <c r="L68" s="20"/>
      <c r="M68" s="20"/>
      <c r="N68" s="21">
        <f t="shared" si="2"/>
        <v>0</v>
      </c>
      <c r="O68" s="13"/>
      <c r="P68" s="26"/>
      <c r="Q68" s="26"/>
      <c r="R68" s="31">
        <f t="shared" si="3"/>
        <v>0</v>
      </c>
      <c r="S68" s="16">
        <v>3</v>
      </c>
      <c r="T68" s="20"/>
      <c r="U68" s="20"/>
      <c r="V68" s="21">
        <f t="shared" si="6"/>
        <v>0</v>
      </c>
      <c r="W68" s="13"/>
      <c r="X68" s="26"/>
      <c r="Y68" s="26"/>
      <c r="Z68" s="21"/>
      <c r="AA68" s="15">
        <f t="shared" si="4"/>
        <v>7</v>
      </c>
    </row>
    <row r="69" spans="1:27" x14ac:dyDescent="0.3">
      <c r="A69" s="3" t="s">
        <v>126</v>
      </c>
      <c r="B69" s="10" t="s">
        <v>127</v>
      </c>
      <c r="C69" s="16">
        <v>1</v>
      </c>
      <c r="D69" s="20"/>
      <c r="E69" s="20"/>
      <c r="F69" s="21">
        <f t="shared" si="0"/>
        <v>0</v>
      </c>
      <c r="G69" s="13"/>
      <c r="H69" s="20"/>
      <c r="I69" s="20"/>
      <c r="J69" s="29">
        <f t="shared" si="1"/>
        <v>0</v>
      </c>
      <c r="K69" s="16">
        <v>27</v>
      </c>
      <c r="L69" s="20"/>
      <c r="M69" s="20"/>
      <c r="N69" s="21">
        <f t="shared" si="2"/>
        <v>0</v>
      </c>
      <c r="O69" s="13"/>
      <c r="P69" s="26"/>
      <c r="Q69" s="26"/>
      <c r="R69" s="31">
        <f t="shared" si="3"/>
        <v>0</v>
      </c>
      <c r="S69" s="16">
        <v>7</v>
      </c>
      <c r="T69" s="20"/>
      <c r="U69" s="20"/>
      <c r="V69" s="21">
        <f t="shared" si="6"/>
        <v>0</v>
      </c>
      <c r="W69" s="13"/>
      <c r="X69" s="26"/>
      <c r="Y69" s="26"/>
      <c r="Z69" s="21"/>
      <c r="AA69" s="15">
        <f t="shared" si="4"/>
        <v>35</v>
      </c>
    </row>
    <row r="70" spans="1:27" x14ac:dyDescent="0.3">
      <c r="A70" s="3" t="s">
        <v>128</v>
      </c>
      <c r="B70" s="10" t="s">
        <v>129</v>
      </c>
      <c r="C70" s="16"/>
      <c r="D70" s="20"/>
      <c r="E70" s="20"/>
      <c r="F70" s="21">
        <f t="shared" si="0"/>
        <v>0</v>
      </c>
      <c r="G70" s="13"/>
      <c r="H70" s="20"/>
      <c r="I70" s="20"/>
      <c r="J70" s="29">
        <f t="shared" si="1"/>
        <v>0</v>
      </c>
      <c r="K70" s="16">
        <v>7</v>
      </c>
      <c r="L70" s="20"/>
      <c r="M70" s="20"/>
      <c r="N70" s="21">
        <f t="shared" si="2"/>
        <v>0</v>
      </c>
      <c r="O70" s="13">
        <v>8</v>
      </c>
      <c r="P70" s="26"/>
      <c r="Q70" s="26"/>
      <c r="R70" s="31">
        <f t="shared" si="3"/>
        <v>0</v>
      </c>
      <c r="S70" s="16">
        <v>4</v>
      </c>
      <c r="T70" s="20"/>
      <c r="U70" s="20"/>
      <c r="V70" s="21">
        <f t="shared" si="6"/>
        <v>0</v>
      </c>
      <c r="W70" s="13">
        <v>5</v>
      </c>
      <c r="X70" s="26"/>
      <c r="Y70" s="26"/>
      <c r="Z70" s="21"/>
      <c r="AA70" s="15">
        <f t="shared" si="4"/>
        <v>24</v>
      </c>
    </row>
    <row r="71" spans="1:27" x14ac:dyDescent="0.3">
      <c r="A71" s="3" t="s">
        <v>130</v>
      </c>
      <c r="B71" s="10" t="s">
        <v>131</v>
      </c>
      <c r="C71" s="16">
        <v>1</v>
      </c>
      <c r="D71" s="20"/>
      <c r="E71" s="20"/>
      <c r="F71" s="21">
        <f t="shared" si="0"/>
        <v>0</v>
      </c>
      <c r="G71" s="13"/>
      <c r="H71" s="20"/>
      <c r="I71" s="20"/>
      <c r="J71" s="29">
        <f t="shared" si="1"/>
        <v>0</v>
      </c>
      <c r="K71" s="16">
        <v>8</v>
      </c>
      <c r="L71" s="20"/>
      <c r="M71" s="20"/>
      <c r="N71" s="21">
        <f t="shared" si="2"/>
        <v>0</v>
      </c>
      <c r="O71" s="13"/>
      <c r="P71" s="26"/>
      <c r="Q71" s="26"/>
      <c r="R71" s="31">
        <f t="shared" si="3"/>
        <v>0</v>
      </c>
      <c r="S71" s="16">
        <v>4</v>
      </c>
      <c r="T71" s="20"/>
      <c r="U71" s="20"/>
      <c r="V71" s="21">
        <f t="shared" si="6"/>
        <v>0</v>
      </c>
      <c r="W71" s="13"/>
      <c r="X71" s="26"/>
      <c r="Y71" s="26"/>
      <c r="Z71" s="21"/>
      <c r="AA71" s="15">
        <f t="shared" si="4"/>
        <v>13</v>
      </c>
    </row>
    <row r="72" spans="1:27" x14ac:dyDescent="0.3">
      <c r="A72" s="3" t="s">
        <v>132</v>
      </c>
      <c r="B72" s="10" t="s">
        <v>133</v>
      </c>
      <c r="C72" s="16">
        <v>1</v>
      </c>
      <c r="D72" s="20"/>
      <c r="E72" s="20"/>
      <c r="F72" s="21">
        <f t="shared" ref="F72:F92" si="7">(D72+E72)*C72</f>
        <v>0</v>
      </c>
      <c r="G72" s="13">
        <v>1</v>
      </c>
      <c r="H72" s="20"/>
      <c r="I72" s="20"/>
      <c r="J72" s="29">
        <f t="shared" ref="J72:J92" si="8">(H72+I72)*G72</f>
        <v>0</v>
      </c>
      <c r="K72" s="16">
        <v>27</v>
      </c>
      <c r="L72" s="20"/>
      <c r="M72" s="20"/>
      <c r="N72" s="21">
        <f t="shared" ref="N72:N92" si="9">(L72+M72)*K72</f>
        <v>0</v>
      </c>
      <c r="O72" s="13">
        <v>29</v>
      </c>
      <c r="P72" s="26"/>
      <c r="Q72" s="26"/>
      <c r="R72" s="31">
        <f t="shared" ref="R72:R92" si="10">(P72+Q72)*O72</f>
        <v>0</v>
      </c>
      <c r="S72" s="16"/>
      <c r="T72" s="20"/>
      <c r="U72" s="20"/>
      <c r="V72" s="21">
        <f t="shared" si="6"/>
        <v>0</v>
      </c>
      <c r="W72" s="13">
        <v>10</v>
      </c>
      <c r="X72" s="26"/>
      <c r="Y72" s="26"/>
      <c r="Z72" s="21"/>
      <c r="AA72" s="15">
        <f t="shared" ref="AA72:AA93" si="11">C72+G72+K72+O72+S72+W72</f>
        <v>68</v>
      </c>
    </row>
    <row r="73" spans="1:27" x14ac:dyDescent="0.3">
      <c r="A73" s="3" t="s">
        <v>134</v>
      </c>
      <c r="B73" s="10" t="s">
        <v>135</v>
      </c>
      <c r="C73" s="16"/>
      <c r="D73" s="20"/>
      <c r="E73" s="20"/>
      <c r="F73" s="21">
        <f t="shared" si="7"/>
        <v>0</v>
      </c>
      <c r="G73" s="13"/>
      <c r="H73" s="20"/>
      <c r="I73" s="20"/>
      <c r="J73" s="29">
        <f t="shared" si="8"/>
        <v>0</v>
      </c>
      <c r="K73" s="16">
        <v>3</v>
      </c>
      <c r="L73" s="20"/>
      <c r="M73" s="20"/>
      <c r="N73" s="21">
        <f t="shared" si="9"/>
        <v>0</v>
      </c>
      <c r="O73" s="13"/>
      <c r="P73" s="26"/>
      <c r="Q73" s="26"/>
      <c r="R73" s="31">
        <f t="shared" si="10"/>
        <v>0</v>
      </c>
      <c r="S73" s="16">
        <v>8</v>
      </c>
      <c r="T73" s="20"/>
      <c r="U73" s="20"/>
      <c r="V73" s="21">
        <f t="shared" si="6"/>
        <v>0</v>
      </c>
      <c r="W73" s="13"/>
      <c r="X73" s="26"/>
      <c r="Y73" s="26"/>
      <c r="Z73" s="21"/>
      <c r="AA73" s="15">
        <f t="shared" si="11"/>
        <v>11</v>
      </c>
    </row>
    <row r="74" spans="1:27" x14ac:dyDescent="0.3">
      <c r="A74" s="3" t="s">
        <v>136</v>
      </c>
      <c r="B74" s="10" t="s">
        <v>137</v>
      </c>
      <c r="C74" s="16">
        <v>1</v>
      </c>
      <c r="D74" s="20"/>
      <c r="E74" s="20"/>
      <c r="F74" s="21">
        <f t="shared" si="7"/>
        <v>0</v>
      </c>
      <c r="G74" s="13"/>
      <c r="H74" s="20"/>
      <c r="I74" s="20"/>
      <c r="J74" s="29">
        <f t="shared" si="8"/>
        <v>0</v>
      </c>
      <c r="K74" s="16">
        <v>36</v>
      </c>
      <c r="L74" s="20"/>
      <c r="M74" s="20"/>
      <c r="N74" s="21">
        <f t="shared" si="9"/>
        <v>0</v>
      </c>
      <c r="O74" s="13"/>
      <c r="P74" s="26"/>
      <c r="Q74" s="26"/>
      <c r="R74" s="31">
        <f t="shared" si="10"/>
        <v>0</v>
      </c>
      <c r="S74" s="16"/>
      <c r="T74" s="20"/>
      <c r="U74" s="20"/>
      <c r="V74" s="21">
        <f t="shared" si="6"/>
        <v>0</v>
      </c>
      <c r="W74" s="13"/>
      <c r="X74" s="26"/>
      <c r="Y74" s="26"/>
      <c r="Z74" s="21"/>
      <c r="AA74" s="15">
        <f t="shared" si="11"/>
        <v>37</v>
      </c>
    </row>
    <row r="75" spans="1:27" x14ac:dyDescent="0.3">
      <c r="A75" s="3" t="s">
        <v>138</v>
      </c>
      <c r="B75" s="10" t="s">
        <v>139</v>
      </c>
      <c r="C75" s="16">
        <v>1</v>
      </c>
      <c r="D75" s="20"/>
      <c r="E75" s="20"/>
      <c r="F75" s="21">
        <f t="shared" si="7"/>
        <v>0</v>
      </c>
      <c r="G75" s="13"/>
      <c r="H75" s="20"/>
      <c r="I75" s="20"/>
      <c r="J75" s="29">
        <f t="shared" si="8"/>
        <v>0</v>
      </c>
      <c r="K75" s="16">
        <v>9</v>
      </c>
      <c r="L75" s="20"/>
      <c r="M75" s="20"/>
      <c r="N75" s="21">
        <f t="shared" si="9"/>
        <v>0</v>
      </c>
      <c r="O75" s="13">
        <v>5</v>
      </c>
      <c r="P75" s="26"/>
      <c r="Q75" s="26"/>
      <c r="R75" s="31">
        <f t="shared" si="10"/>
        <v>0</v>
      </c>
      <c r="S75" s="16"/>
      <c r="T75" s="20"/>
      <c r="U75" s="20"/>
      <c r="V75" s="21">
        <f t="shared" si="6"/>
        <v>0</v>
      </c>
      <c r="W75" s="13">
        <v>5</v>
      </c>
      <c r="X75" s="26"/>
      <c r="Y75" s="26"/>
      <c r="Z75" s="21"/>
      <c r="AA75" s="15">
        <f t="shared" si="11"/>
        <v>20</v>
      </c>
    </row>
    <row r="76" spans="1:27" x14ac:dyDescent="0.3">
      <c r="A76" s="3" t="s">
        <v>140</v>
      </c>
      <c r="B76" s="10" t="s">
        <v>141</v>
      </c>
      <c r="C76" s="16"/>
      <c r="D76" s="20"/>
      <c r="E76" s="20"/>
      <c r="F76" s="21">
        <f t="shared" si="7"/>
        <v>0</v>
      </c>
      <c r="G76" s="13"/>
      <c r="H76" s="20"/>
      <c r="I76" s="20"/>
      <c r="J76" s="29">
        <f t="shared" si="8"/>
        <v>0</v>
      </c>
      <c r="K76" s="16">
        <v>15</v>
      </c>
      <c r="L76" s="20"/>
      <c r="M76" s="20"/>
      <c r="N76" s="21">
        <f t="shared" si="9"/>
        <v>0</v>
      </c>
      <c r="O76" s="13">
        <v>6</v>
      </c>
      <c r="P76" s="26"/>
      <c r="Q76" s="26"/>
      <c r="R76" s="31">
        <f t="shared" si="10"/>
        <v>0</v>
      </c>
      <c r="S76" s="16">
        <v>6</v>
      </c>
      <c r="T76" s="20"/>
      <c r="U76" s="20"/>
      <c r="V76" s="21">
        <f t="shared" si="6"/>
        <v>0</v>
      </c>
      <c r="W76" s="13">
        <v>7</v>
      </c>
      <c r="X76" s="26"/>
      <c r="Y76" s="26"/>
      <c r="Z76" s="21"/>
      <c r="AA76" s="15">
        <f t="shared" si="11"/>
        <v>34</v>
      </c>
    </row>
    <row r="77" spans="1:27" x14ac:dyDescent="0.3">
      <c r="A77" s="3" t="s">
        <v>142</v>
      </c>
      <c r="B77" s="10" t="s">
        <v>143</v>
      </c>
      <c r="C77" s="16">
        <v>1</v>
      </c>
      <c r="D77" s="20"/>
      <c r="E77" s="20"/>
      <c r="F77" s="21">
        <f t="shared" si="7"/>
        <v>0</v>
      </c>
      <c r="G77" s="13">
        <v>1</v>
      </c>
      <c r="H77" s="20"/>
      <c r="I77" s="20"/>
      <c r="J77" s="29">
        <f t="shared" si="8"/>
        <v>0</v>
      </c>
      <c r="K77" s="16">
        <v>6</v>
      </c>
      <c r="L77" s="20"/>
      <c r="M77" s="20"/>
      <c r="N77" s="21">
        <f t="shared" si="9"/>
        <v>0</v>
      </c>
      <c r="O77" s="13">
        <v>10</v>
      </c>
      <c r="P77" s="26"/>
      <c r="Q77" s="26"/>
      <c r="R77" s="31">
        <f t="shared" si="10"/>
        <v>0</v>
      </c>
      <c r="S77" s="16">
        <v>6</v>
      </c>
      <c r="T77" s="20"/>
      <c r="U77" s="20"/>
      <c r="V77" s="21">
        <f t="shared" si="6"/>
        <v>0</v>
      </c>
      <c r="W77" s="13">
        <v>4</v>
      </c>
      <c r="X77" s="26"/>
      <c r="Y77" s="26"/>
      <c r="Z77" s="21"/>
      <c r="AA77" s="15">
        <f t="shared" si="11"/>
        <v>28</v>
      </c>
    </row>
    <row r="78" spans="1:27" x14ac:dyDescent="0.3">
      <c r="A78" s="3" t="s">
        <v>144</v>
      </c>
      <c r="B78" s="10" t="s">
        <v>145</v>
      </c>
      <c r="C78" s="16">
        <v>1</v>
      </c>
      <c r="D78" s="20"/>
      <c r="E78" s="20"/>
      <c r="F78" s="21">
        <f t="shared" si="7"/>
        <v>0</v>
      </c>
      <c r="G78" s="13"/>
      <c r="H78" s="20"/>
      <c r="I78" s="20"/>
      <c r="J78" s="29">
        <f t="shared" si="8"/>
        <v>0</v>
      </c>
      <c r="K78" s="16">
        <v>6</v>
      </c>
      <c r="L78" s="20"/>
      <c r="M78" s="20"/>
      <c r="N78" s="21">
        <f t="shared" si="9"/>
        <v>0</v>
      </c>
      <c r="O78" s="13"/>
      <c r="P78" s="26"/>
      <c r="Q78" s="26"/>
      <c r="R78" s="31">
        <f t="shared" si="10"/>
        <v>0</v>
      </c>
      <c r="S78" s="16">
        <v>4</v>
      </c>
      <c r="T78" s="20"/>
      <c r="U78" s="20"/>
      <c r="V78" s="21">
        <f t="shared" si="6"/>
        <v>0</v>
      </c>
      <c r="W78" s="13"/>
      <c r="X78" s="26"/>
      <c r="Y78" s="26"/>
      <c r="Z78" s="21"/>
      <c r="AA78" s="15">
        <f t="shared" si="11"/>
        <v>11</v>
      </c>
    </row>
    <row r="79" spans="1:27" x14ac:dyDescent="0.3">
      <c r="A79" s="3" t="s">
        <v>146</v>
      </c>
      <c r="B79" s="10" t="s">
        <v>147</v>
      </c>
      <c r="C79" s="16">
        <v>1</v>
      </c>
      <c r="D79" s="20"/>
      <c r="E79" s="20"/>
      <c r="F79" s="21">
        <f t="shared" si="7"/>
        <v>0</v>
      </c>
      <c r="G79" s="13">
        <v>1</v>
      </c>
      <c r="H79" s="20"/>
      <c r="I79" s="20"/>
      <c r="J79" s="29">
        <f t="shared" si="8"/>
        <v>0</v>
      </c>
      <c r="K79" s="16">
        <v>12</v>
      </c>
      <c r="L79" s="20"/>
      <c r="M79" s="20"/>
      <c r="N79" s="21">
        <f t="shared" si="9"/>
        <v>0</v>
      </c>
      <c r="O79" s="13">
        <v>13</v>
      </c>
      <c r="P79" s="26"/>
      <c r="Q79" s="26"/>
      <c r="R79" s="31">
        <f t="shared" si="10"/>
        <v>0</v>
      </c>
      <c r="S79" s="16">
        <v>5</v>
      </c>
      <c r="T79" s="20"/>
      <c r="U79" s="20"/>
      <c r="V79" s="21">
        <f t="shared" si="6"/>
        <v>0</v>
      </c>
      <c r="W79" s="13">
        <v>5</v>
      </c>
      <c r="X79" s="26"/>
      <c r="Y79" s="26"/>
      <c r="Z79" s="21"/>
      <c r="AA79" s="15">
        <f t="shared" si="11"/>
        <v>37</v>
      </c>
    </row>
    <row r="80" spans="1:27" x14ac:dyDescent="0.3">
      <c r="A80" s="3" t="s">
        <v>148</v>
      </c>
      <c r="B80" s="10" t="s">
        <v>149</v>
      </c>
      <c r="C80" s="16">
        <v>1</v>
      </c>
      <c r="D80" s="20"/>
      <c r="E80" s="20"/>
      <c r="F80" s="21">
        <f t="shared" si="7"/>
        <v>0</v>
      </c>
      <c r="G80" s="13"/>
      <c r="H80" s="20"/>
      <c r="I80" s="20"/>
      <c r="J80" s="29">
        <f t="shared" si="8"/>
        <v>0</v>
      </c>
      <c r="K80" s="16">
        <v>13</v>
      </c>
      <c r="L80" s="20"/>
      <c r="M80" s="20"/>
      <c r="N80" s="21">
        <f t="shared" si="9"/>
        <v>0</v>
      </c>
      <c r="O80" s="13"/>
      <c r="P80" s="26"/>
      <c r="Q80" s="26"/>
      <c r="R80" s="31">
        <f t="shared" si="10"/>
        <v>0</v>
      </c>
      <c r="S80" s="16"/>
      <c r="T80" s="20"/>
      <c r="U80" s="20"/>
      <c r="V80" s="21">
        <f t="shared" si="6"/>
        <v>0</v>
      </c>
      <c r="W80" s="13"/>
      <c r="X80" s="26"/>
      <c r="Y80" s="26"/>
      <c r="Z80" s="21"/>
      <c r="AA80" s="15">
        <f t="shared" si="11"/>
        <v>14</v>
      </c>
    </row>
    <row r="81" spans="1:27" x14ac:dyDescent="0.3">
      <c r="A81" s="3" t="s">
        <v>150</v>
      </c>
      <c r="B81" s="10" t="s">
        <v>151</v>
      </c>
      <c r="C81" s="16">
        <v>1</v>
      </c>
      <c r="D81" s="20"/>
      <c r="E81" s="20"/>
      <c r="F81" s="21">
        <f t="shared" si="7"/>
        <v>0</v>
      </c>
      <c r="G81" s="13"/>
      <c r="H81" s="20"/>
      <c r="I81" s="20"/>
      <c r="J81" s="29">
        <f t="shared" si="8"/>
        <v>0</v>
      </c>
      <c r="K81" s="16"/>
      <c r="L81" s="20"/>
      <c r="M81" s="20"/>
      <c r="N81" s="21">
        <f t="shared" si="9"/>
        <v>0</v>
      </c>
      <c r="O81" s="13"/>
      <c r="P81" s="26"/>
      <c r="Q81" s="26"/>
      <c r="R81" s="31">
        <f t="shared" si="10"/>
        <v>0</v>
      </c>
      <c r="S81" s="16">
        <v>20</v>
      </c>
      <c r="T81" s="20"/>
      <c r="U81" s="20"/>
      <c r="V81" s="21">
        <f t="shared" si="6"/>
        <v>0</v>
      </c>
      <c r="W81" s="13"/>
      <c r="X81" s="26"/>
      <c r="Y81" s="26"/>
      <c r="Z81" s="21"/>
      <c r="AA81" s="15">
        <f t="shared" si="11"/>
        <v>21</v>
      </c>
    </row>
    <row r="82" spans="1:27" x14ac:dyDescent="0.3">
      <c r="A82" s="3" t="s">
        <v>152</v>
      </c>
      <c r="B82" s="10" t="s">
        <v>153</v>
      </c>
      <c r="C82" s="16">
        <v>1</v>
      </c>
      <c r="D82" s="20"/>
      <c r="E82" s="20"/>
      <c r="F82" s="21">
        <f t="shared" si="7"/>
        <v>0</v>
      </c>
      <c r="G82" s="13"/>
      <c r="H82" s="20"/>
      <c r="I82" s="20"/>
      <c r="J82" s="29">
        <f t="shared" si="8"/>
        <v>0</v>
      </c>
      <c r="K82" s="16">
        <v>14</v>
      </c>
      <c r="L82" s="20"/>
      <c r="M82" s="20"/>
      <c r="N82" s="21">
        <f t="shared" si="9"/>
        <v>0</v>
      </c>
      <c r="O82" s="13"/>
      <c r="P82" s="26"/>
      <c r="Q82" s="26"/>
      <c r="R82" s="31">
        <f t="shared" si="10"/>
        <v>0</v>
      </c>
      <c r="S82" s="16">
        <v>16</v>
      </c>
      <c r="T82" s="20"/>
      <c r="U82" s="20"/>
      <c r="V82" s="21">
        <f t="shared" si="6"/>
        <v>0</v>
      </c>
      <c r="W82" s="13"/>
      <c r="X82" s="26"/>
      <c r="Y82" s="26"/>
      <c r="Z82" s="21"/>
      <c r="AA82" s="15">
        <f t="shared" si="11"/>
        <v>31</v>
      </c>
    </row>
    <row r="83" spans="1:27" x14ac:dyDescent="0.3">
      <c r="A83" s="3" t="s">
        <v>154</v>
      </c>
      <c r="B83" s="10" t="s">
        <v>155</v>
      </c>
      <c r="C83" s="16">
        <v>1</v>
      </c>
      <c r="D83" s="20"/>
      <c r="E83" s="20"/>
      <c r="F83" s="21">
        <f t="shared" si="7"/>
        <v>0</v>
      </c>
      <c r="G83" s="13">
        <v>1</v>
      </c>
      <c r="H83" s="20"/>
      <c r="I83" s="20"/>
      <c r="J83" s="29">
        <f t="shared" si="8"/>
        <v>0</v>
      </c>
      <c r="K83" s="16">
        <v>8</v>
      </c>
      <c r="L83" s="20"/>
      <c r="M83" s="20"/>
      <c r="N83" s="21">
        <f t="shared" si="9"/>
        <v>0</v>
      </c>
      <c r="O83" s="13">
        <v>3</v>
      </c>
      <c r="P83" s="26"/>
      <c r="Q83" s="26"/>
      <c r="R83" s="31">
        <f t="shared" si="10"/>
        <v>0</v>
      </c>
      <c r="S83" s="16">
        <v>4</v>
      </c>
      <c r="T83" s="20"/>
      <c r="U83" s="20"/>
      <c r="V83" s="21">
        <f t="shared" si="6"/>
        <v>0</v>
      </c>
      <c r="W83" s="13">
        <v>10</v>
      </c>
      <c r="X83" s="26"/>
      <c r="Y83" s="26"/>
      <c r="Z83" s="21"/>
      <c r="AA83" s="15">
        <f t="shared" si="11"/>
        <v>27</v>
      </c>
    </row>
    <row r="84" spans="1:27" x14ac:dyDescent="0.3">
      <c r="A84" s="3" t="s">
        <v>156</v>
      </c>
      <c r="B84" s="10" t="s">
        <v>157</v>
      </c>
      <c r="C84" s="16"/>
      <c r="D84" s="20"/>
      <c r="E84" s="20"/>
      <c r="F84" s="21">
        <f t="shared" si="7"/>
        <v>0</v>
      </c>
      <c r="G84" s="13"/>
      <c r="H84" s="20"/>
      <c r="I84" s="20"/>
      <c r="J84" s="29">
        <f t="shared" si="8"/>
        <v>0</v>
      </c>
      <c r="K84" s="16">
        <v>12</v>
      </c>
      <c r="L84" s="20"/>
      <c r="M84" s="20"/>
      <c r="N84" s="21">
        <f t="shared" si="9"/>
        <v>0</v>
      </c>
      <c r="O84" s="13"/>
      <c r="P84" s="26"/>
      <c r="Q84" s="26"/>
      <c r="R84" s="31">
        <f t="shared" si="10"/>
        <v>0</v>
      </c>
      <c r="S84" s="16"/>
      <c r="T84" s="20"/>
      <c r="U84" s="20"/>
      <c r="V84" s="21">
        <f t="shared" si="6"/>
        <v>0</v>
      </c>
      <c r="W84" s="13"/>
      <c r="X84" s="26"/>
      <c r="Y84" s="26"/>
      <c r="Z84" s="21"/>
      <c r="AA84" s="15">
        <f t="shared" si="11"/>
        <v>12</v>
      </c>
    </row>
    <row r="85" spans="1:27" x14ac:dyDescent="0.3">
      <c r="A85" s="3" t="s">
        <v>158</v>
      </c>
      <c r="B85" s="10" t="s">
        <v>159</v>
      </c>
      <c r="C85" s="16">
        <v>1</v>
      </c>
      <c r="D85" s="20"/>
      <c r="E85" s="20"/>
      <c r="F85" s="21">
        <f t="shared" si="7"/>
        <v>0</v>
      </c>
      <c r="G85" s="13"/>
      <c r="H85" s="20"/>
      <c r="I85" s="20"/>
      <c r="J85" s="29">
        <f t="shared" si="8"/>
        <v>0</v>
      </c>
      <c r="K85" s="16">
        <v>35</v>
      </c>
      <c r="L85" s="20"/>
      <c r="M85" s="20"/>
      <c r="N85" s="21">
        <f t="shared" si="9"/>
        <v>0</v>
      </c>
      <c r="O85" s="13"/>
      <c r="P85" s="26"/>
      <c r="Q85" s="26"/>
      <c r="R85" s="31">
        <f t="shared" si="10"/>
        <v>0</v>
      </c>
      <c r="S85" s="16"/>
      <c r="T85" s="20"/>
      <c r="U85" s="20"/>
      <c r="V85" s="21">
        <f t="shared" si="6"/>
        <v>0</v>
      </c>
      <c r="W85" s="13"/>
      <c r="X85" s="26"/>
      <c r="Y85" s="26"/>
      <c r="Z85" s="21"/>
      <c r="AA85" s="15">
        <f t="shared" si="11"/>
        <v>36</v>
      </c>
    </row>
    <row r="86" spans="1:27" x14ac:dyDescent="0.3">
      <c r="A86" s="3" t="s">
        <v>160</v>
      </c>
      <c r="B86" s="10" t="s">
        <v>161</v>
      </c>
      <c r="C86" s="16">
        <v>1</v>
      </c>
      <c r="D86" s="20"/>
      <c r="E86" s="20"/>
      <c r="F86" s="21">
        <f t="shared" si="7"/>
        <v>0</v>
      </c>
      <c r="G86" s="13">
        <v>1</v>
      </c>
      <c r="H86" s="20"/>
      <c r="I86" s="20"/>
      <c r="J86" s="29">
        <f t="shared" si="8"/>
        <v>0</v>
      </c>
      <c r="K86" s="16">
        <v>7</v>
      </c>
      <c r="L86" s="20"/>
      <c r="M86" s="20"/>
      <c r="N86" s="21">
        <f t="shared" si="9"/>
        <v>0</v>
      </c>
      <c r="O86" s="13">
        <v>9</v>
      </c>
      <c r="P86" s="26"/>
      <c r="Q86" s="26"/>
      <c r="R86" s="31">
        <f t="shared" si="10"/>
        <v>0</v>
      </c>
      <c r="S86" s="16">
        <v>1</v>
      </c>
      <c r="T86" s="20"/>
      <c r="U86" s="20"/>
      <c r="V86" s="21">
        <f t="shared" si="6"/>
        <v>0</v>
      </c>
      <c r="W86" s="13">
        <v>1</v>
      </c>
      <c r="X86" s="26"/>
      <c r="Y86" s="26"/>
      <c r="Z86" s="21"/>
      <c r="AA86" s="15">
        <f t="shared" si="11"/>
        <v>20</v>
      </c>
    </row>
    <row r="87" spans="1:27" x14ac:dyDescent="0.3">
      <c r="A87" s="3" t="s">
        <v>162</v>
      </c>
      <c r="B87" s="10" t="s">
        <v>163</v>
      </c>
      <c r="C87" s="16">
        <v>1</v>
      </c>
      <c r="D87" s="20"/>
      <c r="E87" s="20"/>
      <c r="F87" s="21">
        <f t="shared" si="7"/>
        <v>0</v>
      </c>
      <c r="G87" s="13"/>
      <c r="H87" s="20"/>
      <c r="I87" s="20"/>
      <c r="J87" s="29">
        <f t="shared" si="8"/>
        <v>0</v>
      </c>
      <c r="K87" s="16">
        <v>2</v>
      </c>
      <c r="L87" s="20"/>
      <c r="M87" s="20"/>
      <c r="N87" s="21">
        <f t="shared" si="9"/>
        <v>0</v>
      </c>
      <c r="O87" s="13"/>
      <c r="P87" s="26"/>
      <c r="Q87" s="26"/>
      <c r="R87" s="31">
        <f t="shared" si="10"/>
        <v>0</v>
      </c>
      <c r="S87" s="16">
        <v>2</v>
      </c>
      <c r="T87" s="20"/>
      <c r="U87" s="20"/>
      <c r="V87" s="21">
        <f t="shared" si="6"/>
        <v>0</v>
      </c>
      <c r="W87" s="13"/>
      <c r="X87" s="26"/>
      <c r="Y87" s="26"/>
      <c r="Z87" s="21"/>
      <c r="AA87" s="15">
        <f t="shared" si="11"/>
        <v>5</v>
      </c>
    </row>
    <row r="88" spans="1:27" x14ac:dyDescent="0.3">
      <c r="A88" s="3" t="s">
        <v>164</v>
      </c>
      <c r="B88" s="10" t="s">
        <v>165</v>
      </c>
      <c r="C88" s="16"/>
      <c r="D88" s="20"/>
      <c r="E88" s="20"/>
      <c r="F88" s="21">
        <f t="shared" si="7"/>
        <v>0</v>
      </c>
      <c r="G88" s="13"/>
      <c r="H88" s="20"/>
      <c r="I88" s="20"/>
      <c r="J88" s="29">
        <f t="shared" si="8"/>
        <v>0</v>
      </c>
      <c r="K88" s="16">
        <v>3</v>
      </c>
      <c r="L88" s="20"/>
      <c r="M88" s="20"/>
      <c r="N88" s="21">
        <f t="shared" si="9"/>
        <v>0</v>
      </c>
      <c r="O88" s="13"/>
      <c r="P88" s="26"/>
      <c r="Q88" s="26"/>
      <c r="R88" s="31">
        <f t="shared" si="10"/>
        <v>0</v>
      </c>
      <c r="S88" s="16"/>
      <c r="T88" s="20"/>
      <c r="U88" s="20"/>
      <c r="V88" s="21">
        <f t="shared" si="6"/>
        <v>0</v>
      </c>
      <c r="W88" s="13"/>
      <c r="X88" s="26"/>
      <c r="Y88" s="26"/>
      <c r="Z88" s="21"/>
      <c r="AA88" s="15">
        <f t="shared" si="11"/>
        <v>3</v>
      </c>
    </row>
    <row r="89" spans="1:27" ht="31.2" x14ac:dyDescent="0.3">
      <c r="A89" s="3" t="s">
        <v>166</v>
      </c>
      <c r="B89" s="10" t="s">
        <v>167</v>
      </c>
      <c r="C89" s="16"/>
      <c r="D89" s="20"/>
      <c r="E89" s="20"/>
      <c r="F89" s="21">
        <f t="shared" si="7"/>
        <v>0</v>
      </c>
      <c r="G89" s="13"/>
      <c r="H89" s="20"/>
      <c r="I89" s="20"/>
      <c r="J89" s="29">
        <f t="shared" si="8"/>
        <v>0</v>
      </c>
      <c r="K89" s="16">
        <v>9</v>
      </c>
      <c r="L89" s="20"/>
      <c r="M89" s="20"/>
      <c r="N89" s="21">
        <f t="shared" si="9"/>
        <v>0</v>
      </c>
      <c r="O89" s="13"/>
      <c r="P89" s="26"/>
      <c r="Q89" s="26"/>
      <c r="R89" s="31">
        <f t="shared" si="10"/>
        <v>0</v>
      </c>
      <c r="S89" s="16">
        <v>6</v>
      </c>
      <c r="T89" s="20"/>
      <c r="U89" s="20"/>
      <c r="V89" s="21">
        <f t="shared" si="6"/>
        <v>0</v>
      </c>
      <c r="W89" s="13"/>
      <c r="X89" s="26"/>
      <c r="Y89" s="26"/>
      <c r="Z89" s="21"/>
      <c r="AA89" s="15">
        <f t="shared" si="11"/>
        <v>15</v>
      </c>
    </row>
    <row r="90" spans="1:27" x14ac:dyDescent="0.3">
      <c r="A90" s="3" t="s">
        <v>168</v>
      </c>
      <c r="B90" s="10" t="s">
        <v>169</v>
      </c>
      <c r="C90" s="16"/>
      <c r="D90" s="20"/>
      <c r="E90" s="20"/>
      <c r="F90" s="21">
        <f t="shared" si="7"/>
        <v>0</v>
      </c>
      <c r="G90" s="13"/>
      <c r="H90" s="20"/>
      <c r="I90" s="20"/>
      <c r="J90" s="29">
        <f t="shared" si="8"/>
        <v>0</v>
      </c>
      <c r="K90" s="16"/>
      <c r="L90" s="20"/>
      <c r="M90" s="20"/>
      <c r="N90" s="21">
        <f t="shared" si="9"/>
        <v>0</v>
      </c>
      <c r="O90" s="13"/>
      <c r="P90" s="26"/>
      <c r="Q90" s="26"/>
      <c r="R90" s="31">
        <f t="shared" si="10"/>
        <v>0</v>
      </c>
      <c r="S90" s="16">
        <v>3</v>
      </c>
      <c r="T90" s="20"/>
      <c r="U90" s="20"/>
      <c r="V90" s="21">
        <f t="shared" si="6"/>
        <v>0</v>
      </c>
      <c r="W90" s="13"/>
      <c r="X90" s="26"/>
      <c r="Y90" s="26"/>
      <c r="Z90" s="21"/>
      <c r="AA90" s="15">
        <f t="shared" si="11"/>
        <v>3</v>
      </c>
    </row>
    <row r="91" spans="1:27" x14ac:dyDescent="0.3">
      <c r="A91" s="3" t="s">
        <v>170</v>
      </c>
      <c r="B91" s="10" t="s">
        <v>171</v>
      </c>
      <c r="C91" s="16">
        <v>1</v>
      </c>
      <c r="D91" s="20"/>
      <c r="E91" s="20"/>
      <c r="F91" s="21">
        <f t="shared" si="7"/>
        <v>0</v>
      </c>
      <c r="G91" s="13"/>
      <c r="H91" s="20"/>
      <c r="I91" s="20"/>
      <c r="J91" s="29">
        <f t="shared" si="8"/>
        <v>0</v>
      </c>
      <c r="K91" s="16">
        <v>5</v>
      </c>
      <c r="L91" s="20"/>
      <c r="M91" s="20"/>
      <c r="N91" s="21">
        <f t="shared" si="9"/>
        <v>0</v>
      </c>
      <c r="O91" s="13"/>
      <c r="P91" s="26"/>
      <c r="Q91" s="26"/>
      <c r="R91" s="31">
        <f t="shared" si="10"/>
        <v>0</v>
      </c>
      <c r="S91" s="16"/>
      <c r="T91" s="20"/>
      <c r="U91" s="20"/>
      <c r="V91" s="21">
        <f t="shared" si="6"/>
        <v>0</v>
      </c>
      <c r="W91" s="13"/>
      <c r="X91" s="26"/>
      <c r="Y91" s="26"/>
      <c r="Z91" s="21"/>
      <c r="AA91" s="15">
        <f t="shared" si="11"/>
        <v>6</v>
      </c>
    </row>
    <row r="92" spans="1:27" x14ac:dyDescent="0.3">
      <c r="A92" s="3"/>
      <c r="B92" s="10" t="s">
        <v>179</v>
      </c>
      <c r="C92" s="16">
        <v>40</v>
      </c>
      <c r="D92" s="20"/>
      <c r="E92" s="20"/>
      <c r="F92" s="21">
        <f t="shared" si="7"/>
        <v>0</v>
      </c>
      <c r="G92" s="14"/>
      <c r="H92" s="22"/>
      <c r="I92" s="22"/>
      <c r="J92" s="29">
        <f t="shared" si="8"/>
        <v>0</v>
      </c>
      <c r="K92" s="18"/>
      <c r="L92" s="22"/>
      <c r="M92" s="22"/>
      <c r="N92" s="21">
        <f t="shared" si="9"/>
        <v>0</v>
      </c>
      <c r="O92" s="14"/>
      <c r="P92" s="27"/>
      <c r="Q92" s="27"/>
      <c r="R92" s="31">
        <f t="shared" si="10"/>
        <v>0</v>
      </c>
      <c r="S92" s="18"/>
      <c r="T92" s="22"/>
      <c r="U92" s="22"/>
      <c r="V92" s="21">
        <f t="shared" si="6"/>
        <v>0</v>
      </c>
      <c r="W92" s="14"/>
      <c r="X92" s="27"/>
      <c r="Y92" s="27"/>
      <c r="Z92" s="23"/>
      <c r="AA92" s="15">
        <f t="shared" si="11"/>
        <v>40</v>
      </c>
    </row>
    <row r="93" spans="1:27" s="2" customFormat="1" x14ac:dyDescent="0.3">
      <c r="A93" s="4"/>
      <c r="B93" s="11" t="s">
        <v>178</v>
      </c>
      <c r="C93" s="17">
        <f>SUM(C7:C92)</f>
        <v>110</v>
      </c>
      <c r="D93" s="24"/>
      <c r="E93" s="24"/>
      <c r="F93" s="25"/>
      <c r="G93" s="15">
        <f t="shared" ref="G93:W93" si="12">SUM(G7:G92)</f>
        <v>21</v>
      </c>
      <c r="H93" s="24"/>
      <c r="I93" s="24"/>
      <c r="J93" s="30"/>
      <c r="K93" s="17">
        <f t="shared" si="12"/>
        <v>825</v>
      </c>
      <c r="L93" s="24"/>
      <c r="M93" s="24"/>
      <c r="N93" s="25"/>
      <c r="O93" s="15">
        <f t="shared" si="12"/>
        <v>297</v>
      </c>
      <c r="P93" s="28"/>
      <c r="Q93" s="28"/>
      <c r="R93" s="32"/>
      <c r="S93" s="17">
        <f t="shared" si="12"/>
        <v>422</v>
      </c>
      <c r="T93" s="24"/>
      <c r="U93" s="24"/>
      <c r="V93" s="25"/>
      <c r="W93" s="15">
        <f t="shared" si="12"/>
        <v>155</v>
      </c>
      <c r="X93" s="28"/>
      <c r="Y93" s="28"/>
      <c r="Z93" s="25"/>
      <c r="AA93" s="15">
        <f t="shared" si="11"/>
        <v>1830</v>
      </c>
    </row>
    <row r="95" spans="1:27" x14ac:dyDescent="0.3">
      <c r="K95" s="5">
        <f>C93+K93+S93</f>
        <v>1357</v>
      </c>
      <c r="O95" s="5">
        <f>G93+O93+W93</f>
        <v>473</v>
      </c>
    </row>
  </sheetData>
  <autoFilter ref="A6:AA6"/>
  <mergeCells count="24">
    <mergeCell ref="S5:S6"/>
    <mergeCell ref="C4:J4"/>
    <mergeCell ref="H5:I5"/>
    <mergeCell ref="J5:J6"/>
    <mergeCell ref="G5:G6"/>
    <mergeCell ref="L5:M5"/>
    <mergeCell ref="N5:N6"/>
    <mergeCell ref="K5:K6"/>
    <mergeCell ref="A3:A6"/>
    <mergeCell ref="B3:B6"/>
    <mergeCell ref="AA3:AA6"/>
    <mergeCell ref="D5:E5"/>
    <mergeCell ref="C5:C6"/>
    <mergeCell ref="F5:F6"/>
    <mergeCell ref="X5:Y5"/>
    <mergeCell ref="Z5:Z6"/>
    <mergeCell ref="S4:Z4"/>
    <mergeCell ref="C3:Z3"/>
    <mergeCell ref="P5:Q5"/>
    <mergeCell ref="R5:R6"/>
    <mergeCell ref="K4:R4"/>
    <mergeCell ref="O5:O6"/>
    <mergeCell ref="T5:U5"/>
    <mergeCell ref="V5:V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Распределение авто</vt:lpstr>
      <vt:lpstr>ГК</vt:lpstr>
      <vt:lpstr>Лист2</vt:lpstr>
      <vt:lpstr>Лист3</vt:lpstr>
      <vt:lpstr>'Распределение авто'!Заголовки_для_печати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Кашеварова Н.Н.</dc:creator>
  <cp:lastModifiedBy>Пользователь Windows</cp:lastModifiedBy>
  <cp:lastPrinted>2018-03-16T12:08:47Z</cp:lastPrinted>
  <dcterms:created xsi:type="dcterms:W3CDTF">2016-10-05T13:07:20Z</dcterms:created>
  <dcterms:modified xsi:type="dcterms:W3CDTF">2020-10-07T08:47:50Z</dcterms:modified>
</cp:coreProperties>
</file>