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kimova_AS\Documents\ЭАМ и КМ\2019\ЭАМ НДФЛ\10. ОТЧЕТ\4. Отчет НДФЛ_на утро 03.11.2019\"/>
    </mc:Choice>
  </mc:AlternateContent>
  <bookViews>
    <workbookView xWindow="-120" yWindow="-120" windowWidth="29040" windowHeight="15840"/>
  </bookViews>
  <sheets>
    <sheet name="Лист3" sheetId="1" r:id="rId1"/>
  </sheets>
  <externalReferences>
    <externalReference r:id="rId2"/>
    <externalReference r:id="rId3"/>
  </externalReferences>
  <definedNames>
    <definedName name="_xlnm.Print_Titles" localSheetId="0">Лист3!$4:$4</definedName>
    <definedName name="Таб41">#REF!</definedName>
    <definedName name="Табл1">#REF!</definedName>
    <definedName name="Табл10">#REF!</definedName>
    <definedName name="Табл10ошибка">#REF!</definedName>
    <definedName name="Табл11">#REF!</definedName>
    <definedName name="Табл11ошибка">#REF!</definedName>
    <definedName name="Табл12">#REF!</definedName>
    <definedName name="Табл12ошибка">#REF!</definedName>
    <definedName name="Табл14ошибка">'[1]Табл2-23'!#REF!</definedName>
    <definedName name="Табл15">#REF!</definedName>
    <definedName name="Табл15ошибка">#REF!</definedName>
    <definedName name="Табл16">#REF!</definedName>
    <definedName name="Табл16ошибка">#REF!</definedName>
    <definedName name="Табл171">[2]Табл17!$O$5:$O$35</definedName>
    <definedName name="Табл18">#REF!</definedName>
    <definedName name="Табл18ошибка">#REF!</definedName>
    <definedName name="Табл18ошибка2">#REF!</definedName>
    <definedName name="Табл19">#REF!</definedName>
    <definedName name="Табл19ошибка">#REF!</definedName>
    <definedName name="Табл1ошибка">#REF!</definedName>
    <definedName name="Табл1ошибка2">#REF!</definedName>
    <definedName name="Табл2">#REF!</definedName>
    <definedName name="Табл20">#REF!</definedName>
    <definedName name="Табл20ошибка">#REF!</definedName>
    <definedName name="Табл20ошибка2">#REF!</definedName>
    <definedName name="Табл21">#REF!</definedName>
    <definedName name="Табл21ошибка">#REF!</definedName>
    <definedName name="Табл21ошибка2">#REF!</definedName>
    <definedName name="Табл22">#REF!</definedName>
    <definedName name="Табл22ошибка">#REF!</definedName>
    <definedName name="Табл23">#REF!</definedName>
    <definedName name="Табл23ошибка">#REF!</definedName>
    <definedName name="Табл23ошибка2">#REF!</definedName>
    <definedName name="Табл25">#REF!</definedName>
    <definedName name="Табл25ошибка">#REF!</definedName>
    <definedName name="Табл25ошибка2">#REF!</definedName>
    <definedName name="Табл26">'[1]Табл2-44'!#REF!</definedName>
    <definedName name="Табл26ошибка">'[1]Табл2-44'!#REF!</definedName>
    <definedName name="Табл27">#REF!</definedName>
    <definedName name="Табл271">[2]Табл27!$A$7:$L$33</definedName>
    <definedName name="Табл272">[2]Табл27!$M$6:$M$33</definedName>
    <definedName name="Табл27ошибка">#REF!</definedName>
    <definedName name="Табл28">#REF!</definedName>
    <definedName name="Табл28ошибка">#REF!</definedName>
    <definedName name="Табл2ошибка">#REF!</definedName>
    <definedName name="Табл2ошибка2">#REF!</definedName>
    <definedName name="Табл31">#REF!</definedName>
    <definedName name="Табл31ошибка">#REF!</definedName>
    <definedName name="Табл32ошибка">'[1]Табл2-30'!#REF!</definedName>
    <definedName name="Табл33">#REF!</definedName>
    <definedName name="Табл33ошибка">#REF!</definedName>
    <definedName name="Табл34">#REF!</definedName>
    <definedName name="Табл34ошибка">#REF!</definedName>
    <definedName name="Табл35">#REF!</definedName>
    <definedName name="Табл35ошибка">#REF!</definedName>
    <definedName name="Табл36">#REF!</definedName>
    <definedName name="Табл36ошибка">#REF!</definedName>
    <definedName name="Табл37">#REF!</definedName>
    <definedName name="Табл37ошибка">#REF!</definedName>
    <definedName name="Табл38">#REF!</definedName>
    <definedName name="Табл38ошибка">#REF!</definedName>
    <definedName name="Табл39">#REF!</definedName>
    <definedName name="Табл39ошибка">#REF!</definedName>
    <definedName name="Табл40">#REF!</definedName>
    <definedName name="Табл40ошибка">#REF!</definedName>
    <definedName name="Табл41ошибка">#REF!</definedName>
    <definedName name="Табл42ошибка">'[1]Табл4-27'!#REF!</definedName>
    <definedName name="Табл43ошибка">'[1]Табл4-31'!#REF!</definedName>
    <definedName name="Табл44ошибка">'[1]Табл4-32'!#REF!</definedName>
    <definedName name="Табл45ошибка">'[1]Табл4-36'!#REF!</definedName>
    <definedName name="Табл46ошибка">'[1]Табл4-37'!#REF!</definedName>
    <definedName name="Табл47">#REF!</definedName>
    <definedName name="Табл47ошибка">#REF!</definedName>
    <definedName name="Табл47ошибка2">#REF!</definedName>
    <definedName name="Табл48">#REF!</definedName>
    <definedName name="Табл48ошибка">#REF!</definedName>
    <definedName name="Табл49">#REF!</definedName>
    <definedName name="Табл49ошибка">#REF!</definedName>
    <definedName name="Табл49ошибка2">#REF!</definedName>
    <definedName name="Табл4ошибка">'[1]Табл4-1'!#REF!</definedName>
    <definedName name="Табл50">#REF!</definedName>
    <definedName name="Табл50ошибка">#REF!</definedName>
    <definedName name="Табл50ошибка2">#REF!</definedName>
    <definedName name="Табл51">#REF!</definedName>
    <definedName name="Табл51ошибка">#REF!</definedName>
    <definedName name="Табл51ошибка2">#REF!</definedName>
    <definedName name="Табл52">#REF!</definedName>
    <definedName name="Табл52ошибка">#REF!</definedName>
    <definedName name="Табл53">#REF!</definedName>
    <definedName name="Табл53ошибка">#REF!</definedName>
    <definedName name="Табл53ошибка2">#REF!</definedName>
    <definedName name="Табл54">#REF!</definedName>
    <definedName name="Табл54ошибка">#REF!</definedName>
    <definedName name="Табл55ошибка">'[1]Табл4-51'!#REF!</definedName>
    <definedName name="Табл56">#REF!</definedName>
    <definedName name="Табл56ошибка">#REF!</definedName>
    <definedName name="Табл57">#REF!</definedName>
    <definedName name="Табл57ошибка">#REF!</definedName>
    <definedName name="Табл57ошибка2">#REF!</definedName>
    <definedName name="Табл58">#REF!</definedName>
    <definedName name="Табл58ошибка">#REF!</definedName>
    <definedName name="Табл58ошибка2">#REF!</definedName>
    <definedName name="Табл59">#REF!</definedName>
    <definedName name="Табл59ошибка">#REF!</definedName>
    <definedName name="Табл5ошибка">'[1]Табл1-1'!#REF!</definedName>
    <definedName name="Табл60">#REF!</definedName>
    <definedName name="Табл60ошибка">#REF!</definedName>
    <definedName name="Табл61">#REF!</definedName>
    <definedName name="Табл61ошибка">#REF!</definedName>
    <definedName name="Табл62">#REF!</definedName>
    <definedName name="Табл62ошибка">#REF!</definedName>
    <definedName name="Табл63ошибка">'[1]Табл5-13'!#REF!</definedName>
    <definedName name="Табл64">#REF!</definedName>
    <definedName name="Табл64ошибка">#REF!</definedName>
    <definedName name="Табл64ошибка2">#REF!</definedName>
    <definedName name="Табл65">#REF!</definedName>
    <definedName name="Табл65ошибка">#REF!</definedName>
    <definedName name="Табл65ошибка2">#REF!</definedName>
    <definedName name="Табл66">#REF!</definedName>
    <definedName name="Табл66ошибка">#REF!</definedName>
    <definedName name="Табл66ошибка2">#REF!</definedName>
    <definedName name="Табл6ошибка">'[1]Табл1-4'!#REF!</definedName>
    <definedName name="Табл7">#REF!</definedName>
    <definedName name="Табл7ошибка">#REF!</definedName>
    <definedName name="Табл8">#REF!</definedName>
    <definedName name="Табл8ошибка">#REF!</definedName>
    <definedName name="Табл9">#REF!</definedName>
    <definedName name="Табл9ошибка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0" i="1" l="1"/>
  <c r="F89" i="1"/>
  <c r="C89" i="1"/>
  <c r="D89" i="1" s="1"/>
  <c r="C88" i="1"/>
  <c r="F87" i="1"/>
  <c r="C87" i="1"/>
  <c r="D87" i="1" s="1"/>
  <c r="F86" i="1"/>
  <c r="C86" i="1"/>
  <c r="G86" i="1" s="1"/>
  <c r="H86" i="1" s="1"/>
  <c r="F85" i="1"/>
  <c r="C85" i="1"/>
  <c r="D85" i="1" s="1"/>
  <c r="G84" i="1"/>
  <c r="H84" i="1" s="1"/>
  <c r="F84" i="1"/>
  <c r="C84" i="1"/>
  <c r="D84" i="1" s="1"/>
  <c r="F83" i="1"/>
  <c r="C83" i="1"/>
  <c r="D83" i="1" s="1"/>
  <c r="F82" i="1"/>
  <c r="C82" i="1"/>
  <c r="D82" i="1" s="1"/>
  <c r="G81" i="1"/>
  <c r="H81" i="1" s="1"/>
  <c r="F81" i="1"/>
  <c r="C81" i="1"/>
  <c r="D81" i="1" s="1"/>
  <c r="G80" i="1"/>
  <c r="H80" i="1" s="1"/>
  <c r="F80" i="1"/>
  <c r="C80" i="1"/>
  <c r="D80" i="1" s="1"/>
  <c r="F79" i="1"/>
  <c r="C79" i="1"/>
  <c r="D79" i="1" s="1"/>
  <c r="F78" i="1"/>
  <c r="C78" i="1"/>
  <c r="D78" i="1" s="1"/>
  <c r="G77" i="1"/>
  <c r="H77" i="1" s="1"/>
  <c r="F77" i="1"/>
  <c r="C77" i="1"/>
  <c r="D77" i="1" s="1"/>
  <c r="G76" i="1"/>
  <c r="H76" i="1" s="1"/>
  <c r="F76" i="1"/>
  <c r="C76" i="1"/>
  <c r="D76" i="1" s="1"/>
  <c r="F75" i="1"/>
  <c r="C75" i="1"/>
  <c r="D75" i="1" s="1"/>
  <c r="F74" i="1"/>
  <c r="C74" i="1"/>
  <c r="D74" i="1" s="1"/>
  <c r="G73" i="1"/>
  <c r="H73" i="1" s="1"/>
  <c r="F73" i="1"/>
  <c r="C73" i="1"/>
  <c r="D73" i="1" s="1"/>
  <c r="G72" i="1"/>
  <c r="H72" i="1" s="1"/>
  <c r="F72" i="1"/>
  <c r="C72" i="1"/>
  <c r="D72" i="1" s="1"/>
  <c r="C71" i="1"/>
  <c r="F70" i="1"/>
  <c r="C70" i="1"/>
  <c r="G70" i="1" s="1"/>
  <c r="H70" i="1" s="1"/>
  <c r="F69" i="1"/>
  <c r="C69" i="1"/>
  <c r="G69" i="1" s="1"/>
  <c r="H69" i="1" s="1"/>
  <c r="F68" i="1"/>
  <c r="C68" i="1"/>
  <c r="G68" i="1" s="1"/>
  <c r="H68" i="1" s="1"/>
  <c r="F67" i="1"/>
  <c r="C67" i="1"/>
  <c r="G67" i="1" s="1"/>
  <c r="H67" i="1" s="1"/>
  <c r="F66" i="1"/>
  <c r="C66" i="1"/>
  <c r="G66" i="1" s="1"/>
  <c r="H66" i="1" s="1"/>
  <c r="F65" i="1"/>
  <c r="C65" i="1"/>
  <c r="G65" i="1" s="1"/>
  <c r="H65" i="1" s="1"/>
  <c r="F64" i="1"/>
  <c r="C64" i="1"/>
  <c r="G64" i="1" s="1"/>
  <c r="H64" i="1" s="1"/>
  <c r="F63" i="1"/>
  <c r="C63" i="1"/>
  <c r="G63" i="1" s="1"/>
  <c r="H63" i="1" s="1"/>
  <c r="F62" i="1"/>
  <c r="C62" i="1"/>
  <c r="G62" i="1" s="1"/>
  <c r="H62" i="1" s="1"/>
  <c r="F61" i="1"/>
  <c r="C61" i="1"/>
  <c r="G61" i="1" s="1"/>
  <c r="H61" i="1" s="1"/>
  <c r="F60" i="1"/>
  <c r="C60" i="1"/>
  <c r="G60" i="1" s="1"/>
  <c r="H60" i="1" s="1"/>
  <c r="F59" i="1"/>
  <c r="C59" i="1"/>
  <c r="G59" i="1" s="1"/>
  <c r="H59" i="1" s="1"/>
  <c r="F58" i="1"/>
  <c r="C58" i="1"/>
  <c r="G58" i="1" s="1"/>
  <c r="H58" i="1" s="1"/>
  <c r="F57" i="1"/>
  <c r="C57" i="1"/>
  <c r="G57" i="1" s="1"/>
  <c r="H57" i="1" s="1"/>
  <c r="F56" i="1"/>
  <c r="C56" i="1"/>
  <c r="G56" i="1" s="1"/>
  <c r="H56" i="1" s="1"/>
  <c r="F55" i="1"/>
  <c r="C55" i="1"/>
  <c r="G55" i="1" s="1"/>
  <c r="H55" i="1" s="1"/>
  <c r="F54" i="1"/>
  <c r="C54" i="1"/>
  <c r="G54" i="1" s="1"/>
  <c r="H54" i="1" s="1"/>
  <c r="F53" i="1"/>
  <c r="C53" i="1"/>
  <c r="G53" i="1" s="1"/>
  <c r="H53" i="1" s="1"/>
  <c r="F52" i="1"/>
  <c r="C52" i="1"/>
  <c r="G52" i="1" s="1"/>
  <c r="H52" i="1" s="1"/>
  <c r="F51" i="1"/>
  <c r="C51" i="1"/>
  <c r="G51" i="1" s="1"/>
  <c r="H51" i="1" s="1"/>
  <c r="F50" i="1"/>
  <c r="C50" i="1"/>
  <c r="G50" i="1" s="1"/>
  <c r="H50" i="1" s="1"/>
  <c r="F49" i="1"/>
  <c r="C49" i="1"/>
  <c r="G49" i="1" s="1"/>
  <c r="H49" i="1" s="1"/>
  <c r="C48" i="1"/>
  <c r="F47" i="1"/>
  <c r="C47" i="1"/>
  <c r="G47" i="1" s="1"/>
  <c r="H47" i="1" s="1"/>
  <c r="F46" i="1"/>
  <c r="D46" i="1"/>
  <c r="C46" i="1"/>
  <c r="G46" i="1" s="1"/>
  <c r="H46" i="1" s="1"/>
  <c r="F45" i="1"/>
  <c r="D45" i="1"/>
  <c r="C45" i="1"/>
  <c r="G45" i="1" s="1"/>
  <c r="C44" i="1"/>
  <c r="G43" i="1"/>
  <c r="H43" i="1" s="1"/>
  <c r="F43" i="1"/>
  <c r="D43" i="1"/>
  <c r="C43" i="1"/>
  <c r="G42" i="1"/>
  <c r="H42" i="1" s="1"/>
  <c r="F42" i="1"/>
  <c r="D42" i="1"/>
  <c r="C42" i="1"/>
  <c r="G41" i="1"/>
  <c r="H41" i="1" s="1"/>
  <c r="F41" i="1"/>
  <c r="D41" i="1"/>
  <c r="C41" i="1"/>
  <c r="G40" i="1"/>
  <c r="H40" i="1" s="1"/>
  <c r="F40" i="1"/>
  <c r="D40" i="1"/>
  <c r="C40" i="1"/>
  <c r="G39" i="1"/>
  <c r="H39" i="1" s="1"/>
  <c r="F39" i="1"/>
  <c r="D39" i="1"/>
  <c r="C39" i="1"/>
  <c r="G38" i="1"/>
  <c r="H38" i="1" s="1"/>
  <c r="F38" i="1"/>
  <c r="C38" i="1"/>
  <c r="D38" i="1" s="1"/>
  <c r="F37" i="1"/>
  <c r="C37" i="1"/>
  <c r="D37" i="1" s="1"/>
  <c r="F36" i="1"/>
  <c r="C36" i="1"/>
  <c r="D36" i="1" s="1"/>
  <c r="G35" i="1"/>
  <c r="H35" i="1" s="1"/>
  <c r="F35" i="1"/>
  <c r="C35" i="1"/>
  <c r="D35" i="1" s="1"/>
  <c r="G34" i="1"/>
  <c r="H34" i="1" s="1"/>
  <c r="F34" i="1"/>
  <c r="C34" i="1"/>
  <c r="D34" i="1" s="1"/>
  <c r="F33" i="1"/>
  <c r="C33" i="1"/>
  <c r="D33" i="1" s="1"/>
  <c r="F32" i="1"/>
  <c r="C32" i="1"/>
  <c r="D32" i="1" s="1"/>
  <c r="G31" i="1"/>
  <c r="H31" i="1" s="1"/>
  <c r="F31" i="1"/>
  <c r="C31" i="1"/>
  <c r="D31" i="1" s="1"/>
  <c r="F30" i="1"/>
  <c r="C30" i="1"/>
  <c r="D30" i="1" s="1"/>
  <c r="F29" i="1"/>
  <c r="C29" i="1"/>
  <c r="D29" i="1" s="1"/>
  <c r="F28" i="1"/>
  <c r="C28" i="1"/>
  <c r="D28" i="1" s="1"/>
  <c r="G27" i="1"/>
  <c r="H27" i="1" s="1"/>
  <c r="F27" i="1"/>
  <c r="C27" i="1"/>
  <c r="D27" i="1" s="1"/>
  <c r="C26" i="1"/>
  <c r="G25" i="1"/>
  <c r="H25" i="1" s="1"/>
  <c r="F25" i="1"/>
  <c r="C25" i="1"/>
  <c r="D25" i="1" s="1"/>
  <c r="G24" i="1"/>
  <c r="H24" i="1" s="1"/>
  <c r="F24" i="1"/>
  <c r="C24" i="1"/>
  <c r="D24" i="1" s="1"/>
  <c r="F23" i="1"/>
  <c r="C23" i="1"/>
  <c r="D23" i="1" s="1"/>
  <c r="F22" i="1"/>
  <c r="C22" i="1"/>
  <c r="D22" i="1" s="1"/>
  <c r="G21" i="1"/>
  <c r="H21" i="1" s="1"/>
  <c r="F21" i="1"/>
  <c r="C21" i="1"/>
  <c r="D21" i="1" s="1"/>
  <c r="G20" i="1"/>
  <c r="H20" i="1" s="1"/>
  <c r="F20" i="1"/>
  <c r="C20" i="1"/>
  <c r="D20" i="1" s="1"/>
  <c r="F19" i="1"/>
  <c r="C19" i="1"/>
  <c r="D19" i="1" s="1"/>
  <c r="F18" i="1"/>
  <c r="C18" i="1"/>
  <c r="D18" i="1" s="1"/>
  <c r="G17" i="1"/>
  <c r="H17" i="1" s="1"/>
  <c r="F17" i="1"/>
  <c r="C17" i="1"/>
  <c r="D17" i="1" s="1"/>
  <c r="G16" i="1"/>
  <c r="H16" i="1" s="1"/>
  <c r="F16" i="1"/>
  <c r="C16" i="1"/>
  <c r="D16" i="1" s="1"/>
  <c r="F15" i="1"/>
  <c r="C15" i="1"/>
  <c r="D15" i="1" s="1"/>
  <c r="F14" i="1"/>
  <c r="C14" i="1"/>
  <c r="D14" i="1" s="1"/>
  <c r="G13" i="1"/>
  <c r="H13" i="1" s="1"/>
  <c r="F13" i="1"/>
  <c r="C13" i="1"/>
  <c r="D13" i="1" s="1"/>
  <c r="G12" i="1"/>
  <c r="H12" i="1" s="1"/>
  <c r="F12" i="1"/>
  <c r="C12" i="1"/>
  <c r="D12" i="1" s="1"/>
  <c r="F11" i="1"/>
  <c r="C11" i="1"/>
  <c r="D11" i="1" s="1"/>
  <c r="F10" i="1"/>
  <c r="C10" i="1"/>
  <c r="D10" i="1" s="1"/>
  <c r="G9" i="1"/>
  <c r="H9" i="1" s="1"/>
  <c r="F9" i="1"/>
  <c r="C9" i="1"/>
  <c r="D9" i="1" s="1"/>
  <c r="G8" i="1"/>
  <c r="H8" i="1" s="1"/>
  <c r="F8" i="1"/>
  <c r="C8" i="1"/>
  <c r="D8" i="1" s="1"/>
  <c r="F7" i="1"/>
  <c r="C7" i="1"/>
  <c r="D7" i="1" s="1"/>
  <c r="F6" i="1"/>
  <c r="F5" i="1" s="1"/>
  <c r="C6" i="1"/>
  <c r="E5" i="1"/>
  <c r="C5" i="1" l="1"/>
  <c r="G30" i="1"/>
  <c r="H30" i="1" s="1"/>
  <c r="G75" i="1"/>
  <c r="H75" i="1" s="1"/>
  <c r="G79" i="1"/>
  <c r="H79" i="1" s="1"/>
  <c r="G83" i="1"/>
  <c r="H83" i="1" s="1"/>
  <c r="G7" i="1"/>
  <c r="H7" i="1" s="1"/>
  <c r="G11" i="1"/>
  <c r="H11" i="1" s="1"/>
  <c r="G15" i="1"/>
  <c r="H15" i="1" s="1"/>
  <c r="G19" i="1"/>
  <c r="H19" i="1" s="1"/>
  <c r="G23" i="1"/>
  <c r="H23" i="1" s="1"/>
  <c r="G29" i="1"/>
  <c r="H29" i="1" s="1"/>
  <c r="G33" i="1"/>
  <c r="H33" i="1" s="1"/>
  <c r="G37" i="1"/>
  <c r="H37" i="1" s="1"/>
  <c r="D47" i="1"/>
  <c r="G74" i="1"/>
  <c r="H74" i="1" s="1"/>
  <c r="G78" i="1"/>
  <c r="H78" i="1" s="1"/>
  <c r="G82" i="1"/>
  <c r="H82" i="1" s="1"/>
  <c r="G6" i="1"/>
  <c r="H6" i="1" s="1"/>
  <c r="G10" i="1"/>
  <c r="H10" i="1" s="1"/>
  <c r="G14" i="1"/>
  <c r="H14" i="1" s="1"/>
  <c r="G18" i="1"/>
  <c r="H18" i="1" s="1"/>
  <c r="G22" i="1"/>
  <c r="H22" i="1" s="1"/>
  <c r="G28" i="1"/>
  <c r="H28" i="1" s="1"/>
  <c r="G32" i="1"/>
  <c r="H32" i="1" s="1"/>
  <c r="G36" i="1"/>
  <c r="H36" i="1" s="1"/>
  <c r="G85" i="1"/>
  <c r="H85" i="1" s="1"/>
  <c r="H45" i="1"/>
  <c r="D51" i="1"/>
  <c r="D53" i="1"/>
  <c r="D55" i="1"/>
  <c r="D57" i="1"/>
  <c r="D59" i="1"/>
  <c r="D62" i="1"/>
  <c r="D65" i="1"/>
  <c r="D68" i="1"/>
  <c r="D70" i="1"/>
  <c r="D6" i="1"/>
  <c r="D86" i="1"/>
  <c r="G87" i="1"/>
  <c r="H87" i="1" s="1"/>
  <c r="G89" i="1"/>
  <c r="H89" i="1" s="1"/>
  <c r="D49" i="1"/>
  <c r="D50" i="1"/>
  <c r="D52" i="1"/>
  <c r="D54" i="1"/>
  <c r="D56" i="1"/>
  <c r="D58" i="1"/>
  <c r="D60" i="1"/>
  <c r="D61" i="1"/>
  <c r="D63" i="1"/>
  <c r="D64" i="1"/>
  <c r="D66" i="1"/>
  <c r="D67" i="1"/>
  <c r="D69" i="1"/>
  <c r="H5" i="1" l="1"/>
  <c r="G5" i="1"/>
  <c r="D5" i="1"/>
</calcChain>
</file>

<file path=xl/sharedStrings.xml><?xml version="1.0" encoding="utf-8"?>
<sst xmlns="http://schemas.openxmlformats.org/spreadsheetml/2006/main" count="96" uniqueCount="96">
  <si>
    <t>Расчет суммы НДФЛ, подлежащей уплате, по договорам аренды, подлежащим регистрации в Росреестре, на основе данных о неформальной занятости и средней стоимости аренды квартир в разрезе регионов</t>
  </si>
  <si>
    <t>Неформальная занятость Всего (тыс. чел)</t>
  </si>
  <si>
    <t>Деятельность по операциям с недвижимым имуществом (0,6%) (тыс.чел)</t>
  </si>
  <si>
    <t>Численность неформально занятых в деятельности по операциям с недвижимым имуществом в регионах по которым есть информация о средней стоимости аренды 
(тыс. чел)</t>
  </si>
  <si>
    <t>Средняя стоимость аренды (руб.)</t>
  </si>
  <si>
    <t>Годовая стоимость аренды (руб.)</t>
  </si>
  <si>
    <t>Годовой доход (тыс. рублей)</t>
  </si>
  <si>
    <t>Сумма НДФЛ (13%) (тыс. рублей)</t>
  </si>
  <si>
    <t>Российская Федерация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</si>
  <si>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</si>
  <si>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</si>
  <si>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</si>
  <si>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</si>
  <si>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</si>
  <si>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</si>
  <si>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</si>
  <si>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</si>
  <si>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</si>
  <si>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</si>
  <si>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</si>
  <si>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</si>
  <si>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</si>
  <si>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</si>
  <si>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</si>
  <si>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</si>
  <si>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</si>
  <si>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 Москва</t>
  </si>
  <si>
    <t>Республика Карелия</t>
  </si>
  <si>
    <t>Республика Коми</t>
  </si>
  <si>
    <t>Ненецкий АО*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</si>
  <si>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</si>
  <si>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</si>
  <si>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</si>
  <si>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</si>
  <si>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</si>
  <si>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</si>
  <si>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</si>
  <si>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 Санкт-Петербург</t>
  </si>
  <si>
    <t>Республика Адыгея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</si>
  <si>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</si>
  <si>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</si>
  <si>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</si>
  <si>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</si>
  <si>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</si>
  <si>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</si>
  <si>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г. Севастополь</t>
  </si>
  <si>
    <t>Республика Дагестан</t>
  </si>
  <si>
    <t>Республика Ингушетия*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</si>
  <si>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</si>
  <si>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</si>
  <si>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</si>
  <si>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Республика*</t>
  </si>
  <si>
    <t>Ставропольский край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</si>
  <si>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</si>
  <si>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</si>
  <si>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</si>
  <si>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</si>
  <si>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</si>
  <si>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</si>
  <si>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</si>
  <si>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</si>
  <si>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</si>
  <si>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</si>
  <si>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</si>
  <si>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</si>
  <si>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</si>
  <si>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</si>
  <si>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Курганская область</t>
  </si>
  <si>
    <t>Свердловская область</t>
  </si>
  <si>
    <t>Ханты-Мансийский автономный округ - Югра</t>
  </si>
  <si>
    <t>Ямало-Ненецкий автономный округ</t>
  </si>
  <si>
    <t>Тюменская область</t>
  </si>
  <si>
    <t>Челябинская область</t>
  </si>
  <si>
    <t>Республика Алтай</t>
  </si>
  <si>
    <t>Республика Тыва*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</si>
  <si>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</si>
  <si>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</si>
  <si>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</si>
  <si>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</si>
  <si>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</si>
  <si>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</si>
  <si>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</si>
  <si>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</si>
  <si>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Республика Бурятия</t>
  </si>
  <si>
    <t>Республика Саха (Якутия)</t>
  </si>
  <si>
    <t>Забайкальский край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</si>
  <si>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</si>
  <si>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</si>
  <si>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</si>
  <si>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</si>
  <si>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</si>
  <si>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область*</t>
  </si>
  <si>
    <t>Еврейская автономная область</t>
  </si>
  <si>
    <t>Чукотский автономный округ*</t>
  </si>
  <si>
    <t>* информация о средней стоимости аренды отсутствует</t>
  </si>
  <si>
    <t>Приложение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</si>
</sst>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00"/>
  </numFmts>
  <fonts count="8" x14ac:knownFonts="1">
    <font>
      <sz val="8"/>
      <name val="Tahoma"/>
      <family val="2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left" wrapText="1"/>
    </xf>
    <xf numFmtId="0" fontId="2" fillId="0" borderId="0" xfId="0" applyFont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164" fontId="5" fillId="0" borderId="1" xfId="0" applyNumberFormat="1" applyFont="1" applyBorder="1" applyAlignment="1">
      <alignment horizontal="right" indent="1"/>
    </xf>
    <xf numFmtId="165" fontId="5" fillId="0" borderId="1" xfId="0" applyNumberFormat="1" applyFont="1" applyBorder="1" applyAlignment="1">
      <alignment horizontal="right" indent="1"/>
    </xf>
    <xf numFmtId="3" fontId="5" fillId="0" borderId="1" xfId="0" applyNumberFormat="1" applyFont="1" applyBorder="1"/>
    <xf numFmtId="0" fontId="6" fillId="0" borderId="0" xfId="0" applyFont="1"/>
    <xf numFmtId="0" fontId="7" fillId="0" borderId="1" xfId="0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right" indent="1"/>
    </xf>
    <xf numFmtId="165" fontId="1" fillId="0" borderId="1" xfId="0" applyNumberFormat="1" applyFont="1" applyBorder="1" applyAlignment="1">
      <alignment horizontal="right" indent="1"/>
    </xf>
    <xf numFmtId="3" fontId="1" fillId="0" borderId="1" xfId="0" applyNumberFormat="1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</cellXfs>
  <cellStyles count="1">
    <cellStyle name="Обычный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77.87.19\uis2007\dxls\tr_zan\god2001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khonov\&#1084;&#1086;&#1080;%20&#1076;&#1086;&#1082;&#1091;&#1084;&#1077;&#1085;&#1090;\Projekts\Labo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1-1"/>
      <sheetName val="Табл1-2"/>
      <sheetName val="Табл1-3"/>
      <sheetName val="Табл1-4"/>
      <sheetName val="Табл2-20"/>
      <sheetName val="Табл2-21"/>
      <sheetName val="Табл2-23"/>
      <sheetName val="Табл2-24"/>
      <sheetName val="Табл2-29"/>
      <sheetName val="Табл2-30"/>
      <sheetName val="Табл2-44"/>
      <sheetName val="Табл2-57"/>
      <sheetName val="Табл3-3"/>
      <sheetName val="Табл3-4"/>
      <sheetName val="Табл3-23"/>
      <sheetName val="Табл3-25"/>
      <sheetName val="Табл4-1"/>
      <sheetName val="Табл4-21"/>
      <sheetName val="Табл4-27"/>
      <sheetName val="Табл4-31"/>
      <sheetName val="Табл4-32"/>
      <sheetName val="Табл4-36"/>
      <sheetName val="Табл4-37"/>
      <sheetName val="Табл4-51"/>
      <sheetName val="Табл5-13"/>
      <sheetName val="Табл6-1"/>
      <sheetName val="Табл6-9"/>
      <sheetName val="Табл6-15"/>
      <sheetName val="Табл6-18"/>
      <sheetName val="Табл6-22"/>
      <sheetName val="Табл6-23"/>
      <sheetName val="Таб.7-1"/>
      <sheetName val="Таб.7-18"/>
      <sheetName val="таб.2.47."/>
      <sheetName val="Лист9"/>
      <sheetName val="Лист10"/>
      <sheetName val="Лист11"/>
      <sheetName val="Лист12"/>
      <sheetName val="Лист13"/>
      <sheetName val="Лист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лавная"/>
      <sheetName val="Справка"/>
      <sheetName val="Контроль"/>
      <sheetName val="Ошибки"/>
      <sheetName val="Протокол"/>
      <sheetName val="Период"/>
      <sheetName val="Log"/>
      <sheetName val="Табл1"/>
      <sheetName val="Табл2"/>
      <sheetName val="Табл3"/>
      <sheetName val="Табл4"/>
      <sheetName val="Табл5"/>
      <sheetName val="Табл6"/>
      <sheetName val="Табл7"/>
      <sheetName val="Табл8"/>
      <sheetName val="Табл9"/>
      <sheetName val="Табл10"/>
      <sheetName val="Табл11"/>
      <sheetName val="Табл12"/>
      <sheetName val="Табл13"/>
      <sheetName val="Табл14"/>
      <sheetName val="Табл15"/>
      <sheetName val="Табл16"/>
      <sheetName val="Табл17"/>
      <sheetName val="Табл18"/>
      <sheetName val="Табл19"/>
      <sheetName val="Табл20"/>
      <sheetName val="Табл21"/>
      <sheetName val="Табл22"/>
      <sheetName val="Табл23"/>
      <sheetName val="Табл24"/>
      <sheetName val="Табл25"/>
      <sheetName val="Табл26"/>
      <sheetName val="Табл27"/>
      <sheetName val="Табл28"/>
      <sheetName val="Табл29"/>
      <sheetName val="Табл30"/>
      <sheetName val="Табл31"/>
      <sheetName val="Табл32"/>
      <sheetName val="Табл33"/>
      <sheetName val="Табл34"/>
      <sheetName val="Табл35"/>
      <sheetName val="Табл36"/>
      <sheetName val="Табл37"/>
      <sheetName val="Табл38"/>
      <sheetName val="Табл39"/>
      <sheetName val="Табл40"/>
      <sheetName val="Табл41"/>
      <sheetName val="Табл42"/>
      <sheetName val="Табл43"/>
      <sheetName val="Табл44"/>
      <sheetName val="Табл45"/>
      <sheetName val="Табл46"/>
      <sheetName val="Табл47"/>
      <sheetName val="Табл48"/>
      <sheetName val="Табл49"/>
      <sheetName val="Табл50"/>
      <sheetName val="Табл51"/>
      <sheetName val="Табл52"/>
      <sheetName val="Табл53"/>
      <sheetName val="Табл54"/>
      <sheetName val="Табл55"/>
      <sheetName val="Табл56"/>
      <sheetName val="Табл57"/>
      <sheetName val="Табл58"/>
      <sheetName val="Табл59"/>
      <sheetName val="Табл60"/>
      <sheetName val="Табл61"/>
      <sheetName val="Табл62"/>
      <sheetName val="Табл63"/>
      <sheetName val="Табл64"/>
      <sheetName val="Табл65"/>
      <sheetName val="Табл66"/>
      <sheetName val="График1"/>
      <sheetName val="График2"/>
      <sheetName val="График3"/>
      <sheetName val="График4"/>
      <sheetName val="График5"/>
      <sheetName val="График6"/>
      <sheetName val="График7"/>
      <sheetName val="Схема1"/>
      <sheetName val="Карта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7">
          <cell r="O7" t="str">
            <v/>
          </cell>
        </row>
        <row r="8">
          <cell r="O8" t="str">
            <v/>
          </cell>
        </row>
        <row r="9">
          <cell r="O9" t="str">
            <v/>
          </cell>
        </row>
        <row r="10">
          <cell r="O10" t="str">
            <v/>
          </cell>
        </row>
        <row r="11">
          <cell r="O11" t="str">
            <v/>
          </cell>
        </row>
        <row r="17">
          <cell r="O17" t="str">
            <v/>
          </cell>
        </row>
        <row r="18">
          <cell r="O18" t="str">
            <v/>
          </cell>
        </row>
        <row r="19">
          <cell r="O19" t="str">
            <v/>
          </cell>
        </row>
        <row r="20">
          <cell r="O20" t="str">
            <v/>
          </cell>
        </row>
        <row r="21">
          <cell r="O21" t="str">
            <v/>
          </cell>
        </row>
        <row r="27">
          <cell r="O27" t="str">
            <v/>
          </cell>
        </row>
        <row r="28">
          <cell r="O28" t="str">
            <v/>
          </cell>
        </row>
        <row r="29">
          <cell r="O29" t="str">
            <v/>
          </cell>
        </row>
        <row r="30">
          <cell r="O30" t="str">
            <v/>
          </cell>
        </row>
        <row r="31">
          <cell r="O31" t="str">
            <v/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7">
          <cell r="A7" t="str">
            <v>Всего</v>
          </cell>
        </row>
        <row r="8">
          <cell r="A8" t="str">
            <v>1995 март</v>
          </cell>
          <cell r="B8">
            <v>100</v>
          </cell>
          <cell r="C8">
            <v>2.3246077355103969</v>
          </cell>
          <cell r="D8">
            <v>10.273682966982486</v>
          </cell>
          <cell r="E8">
            <v>11.490585061173071</v>
          </cell>
          <cell r="F8">
            <v>15.121768239793477</v>
          </cell>
          <cell r="G8">
            <v>16.729957590959625</v>
          </cell>
          <cell r="H8">
            <v>15.403057922096016</v>
          </cell>
          <cell r="I8">
            <v>11.487959480540809</v>
          </cell>
          <cell r="J8">
            <v>7.2813509459853245</v>
          </cell>
          <cell r="K8">
            <v>6.9794459438793286</v>
          </cell>
          <cell r="L8">
            <v>2.9075841130794648</v>
          </cell>
          <cell r="M8" t="str">
            <v/>
          </cell>
        </row>
        <row r="9">
          <cell r="A9" t="str">
            <v>1995 октябрь</v>
          </cell>
          <cell r="B9">
            <v>100</v>
          </cell>
          <cell r="C9">
            <v>2.8798585167015722</v>
          </cell>
          <cell r="D9">
            <v>10.611720633764669</v>
          </cell>
          <cell r="E9">
            <v>11.477151827705557</v>
          </cell>
          <cell r="F9">
            <v>13.454813132067937</v>
          </cell>
          <cell r="G9">
            <v>16.625708178519353</v>
          </cell>
          <cell r="H9">
            <v>15.79038864876544</v>
          </cell>
          <cell r="I9">
            <v>13.460894111161549</v>
          </cell>
          <cell r="J9">
            <v>5.9840866113657185</v>
          </cell>
          <cell r="K9">
            <v>6.7302092856117985</v>
          </cell>
          <cell r="L9">
            <v>2.9851690543364047</v>
          </cell>
          <cell r="M9" t="str">
            <v/>
          </cell>
        </row>
        <row r="10">
          <cell r="A10" t="str">
            <v>1996 март</v>
          </cell>
          <cell r="B10">
            <v>100</v>
          </cell>
          <cell r="C10">
            <v>2.3639137488123874</v>
          </cell>
          <cell r="D10">
            <v>10.449418306211587</v>
          </cell>
          <cell r="E10">
            <v>11.714346613123446</v>
          </cell>
          <cell r="F10">
            <v>13.551141433109178</v>
          </cell>
          <cell r="G10">
            <v>16.807342800858187</v>
          </cell>
          <cell r="H10">
            <v>15.99490243595462</v>
          </cell>
          <cell r="I10">
            <v>13.5701420736505</v>
          </cell>
          <cell r="J10">
            <v>6.0762481393140568</v>
          </cell>
          <cell r="K10">
            <v>6.6671785915094475</v>
          </cell>
          <cell r="L10">
            <v>2.8053658574565907</v>
          </cell>
          <cell r="M10" t="str">
            <v/>
          </cell>
        </row>
        <row r="11">
          <cell r="A11" t="str">
            <v>1997 октябрь</v>
          </cell>
          <cell r="B11">
            <v>100</v>
          </cell>
          <cell r="C11">
            <v>1.7487928550389944</v>
          </cell>
          <cell r="D11">
            <v>10.014112665941298</v>
          </cell>
          <cell r="E11">
            <v>11.732461282318315</v>
          </cell>
          <cell r="F11">
            <v>13.668308124400017</v>
          </cell>
          <cell r="G11">
            <v>16.9238602481099</v>
          </cell>
          <cell r="H11">
            <v>16.183408219315076</v>
          </cell>
          <cell r="I11">
            <v>13.85969984301733</v>
          </cell>
          <cell r="J11">
            <v>6.4107217028531212</v>
          </cell>
          <cell r="K11">
            <v>6.7109367958463775</v>
          </cell>
          <cell r="L11">
            <v>2.7476982631595668</v>
          </cell>
          <cell r="M11" t="str">
            <v/>
          </cell>
        </row>
        <row r="12">
          <cell r="A12" t="str">
            <v>1998 октябрь</v>
          </cell>
          <cell r="B12">
            <v>100</v>
          </cell>
          <cell r="C12">
            <v>1.4467536232526683</v>
          </cell>
          <cell r="D12">
            <v>9.5086053333844003</v>
          </cell>
          <cell r="E12">
            <v>11.839224331116029</v>
          </cell>
          <cell r="F12">
            <v>13.793517926422021</v>
          </cell>
          <cell r="G12">
            <v>17.252743893774763</v>
          </cell>
          <cell r="H12">
            <v>16.402475282540905</v>
          </cell>
          <cell r="I12">
            <v>14.047675272207817</v>
          </cell>
          <cell r="J12">
            <v>6.480551388687755</v>
          </cell>
          <cell r="K12">
            <v>6.6617262432078883</v>
          </cell>
          <cell r="L12">
            <v>2.5667267054057525</v>
          </cell>
          <cell r="M12" t="str">
            <v/>
          </cell>
        </row>
        <row r="13">
          <cell r="A13" t="str">
            <v>1999 февраль</v>
          </cell>
          <cell r="B13">
            <v>100</v>
          </cell>
          <cell r="C13">
            <v>1.8895649599332576</v>
          </cell>
          <cell r="D13">
            <v>9.5662350555821405</v>
          </cell>
          <cell r="E13">
            <v>11.631900638182962</v>
          </cell>
          <cell r="F13">
            <v>13.817511246832813</v>
          </cell>
          <cell r="G13">
            <v>16.872394647484988</v>
          </cell>
          <cell r="H13">
            <v>16.378628866596454</v>
          </cell>
          <cell r="I13">
            <v>13.673213776816402</v>
          </cell>
          <cell r="J13">
            <v>6.4282757307996414</v>
          </cell>
          <cell r="K13">
            <v>6.7312264906550476</v>
          </cell>
          <cell r="L13">
            <v>3.0110485871162944</v>
          </cell>
          <cell r="M13" t="str">
            <v/>
          </cell>
        </row>
        <row r="14">
          <cell r="A14" t="str">
            <v>1999 май</v>
          </cell>
          <cell r="B14">
            <v>100</v>
          </cell>
          <cell r="C14">
            <v>1.9579123170109483</v>
          </cell>
          <cell r="D14">
            <v>9.5624514055305507</v>
          </cell>
          <cell r="E14">
            <v>11.587345819616719</v>
          </cell>
          <cell r="F14">
            <v>13.691583968578724</v>
          </cell>
          <cell r="G14">
            <v>16.855749179306276</v>
          </cell>
          <cell r="H14">
            <v>16.266282976263174</v>
          </cell>
          <cell r="I14">
            <v>13.80514596324859</v>
          </cell>
          <cell r="J14">
            <v>6.4298527494657796</v>
          </cell>
          <cell r="K14">
            <v>6.812478620745213</v>
          </cell>
          <cell r="L14">
            <v>3.0311970002340254</v>
          </cell>
          <cell r="M14" t="str">
            <v/>
          </cell>
        </row>
        <row r="15">
          <cell r="A15" t="str">
            <v>1999 август</v>
          </cell>
          <cell r="B15">
            <v>100</v>
          </cell>
          <cell r="C15">
            <v>2.1117574522923586</v>
          </cell>
          <cell r="D15">
            <v>9.8721579689262704</v>
          </cell>
          <cell r="E15">
            <v>11.857007814954219</v>
          </cell>
          <cell r="F15">
            <v>13.500509329026903</v>
          </cell>
          <cell r="G15">
            <v>16.657340963411571</v>
          </cell>
          <cell r="H15">
            <v>15.900002014076637</v>
          </cell>
          <cell r="I15">
            <v>13.61975795826956</v>
          </cell>
          <cell r="J15">
            <v>6.3342681478834875</v>
          </cell>
          <cell r="K15">
            <v>6.7976368482018765</v>
          </cell>
          <cell r="L15">
            <v>3.3495615029571164</v>
          </cell>
          <cell r="M15" t="str">
            <v/>
          </cell>
        </row>
        <row r="16">
          <cell r="A16" t="str">
            <v>Мужчины</v>
          </cell>
        </row>
        <row r="17">
          <cell r="A17" t="str">
            <v>1995 март</v>
          </cell>
          <cell r="B17">
            <v>100</v>
          </cell>
          <cell r="C17">
            <v>2.536713127562721</v>
          </cell>
          <cell r="D17">
            <v>10.724896086633894</v>
          </cell>
          <cell r="E17">
            <v>11.877751464575914</v>
          </cell>
          <cell r="F17">
            <v>15.038711379765148</v>
          </cell>
          <cell r="G17">
            <v>16.160852397879331</v>
          </cell>
          <cell r="H17">
            <v>14.420519301474632</v>
          </cell>
          <cell r="I17">
            <v>10.681942327428533</v>
          </cell>
          <cell r="J17">
            <v>6.821411256586269</v>
          </cell>
          <cell r="K17">
            <v>8.5519416997450204</v>
          </cell>
          <cell r="L17">
            <v>3.1852609583485365</v>
          </cell>
          <cell r="M17" t="str">
            <v/>
          </cell>
        </row>
        <row r="18">
          <cell r="A18" t="str">
            <v>1995 октябрь</v>
          </cell>
          <cell r="B18">
            <v>100</v>
          </cell>
          <cell r="C18">
            <v>3.119498605842101</v>
          </cell>
          <cell r="D18">
            <v>11.003612279784502</v>
          </cell>
          <cell r="E18">
            <v>11.962570224674693</v>
          </cell>
          <cell r="F18">
            <v>13.418335817621893</v>
          </cell>
          <cell r="G18">
            <v>16.063796737727969</v>
          </cell>
          <cell r="H18">
            <v>14.756041343313763</v>
          </cell>
          <cell r="I18">
            <v>12.476489761753971</v>
          </cell>
          <cell r="J18">
            <v>5.6496959043723383</v>
          </cell>
          <cell r="K18">
            <v>8.2706485963693392</v>
          </cell>
          <cell r="L18">
            <v>3.2793107285394316</v>
          </cell>
          <cell r="M18" t="str">
            <v/>
          </cell>
        </row>
        <row r="19">
          <cell r="A19" t="str">
            <v>1996 март</v>
          </cell>
          <cell r="B19">
            <v>100</v>
          </cell>
          <cell r="C19">
            <v>2.4394686557071465</v>
          </cell>
          <cell r="D19">
            <v>10.956283072170567</v>
          </cell>
          <cell r="E19">
            <v>12.289464057415627</v>
          </cell>
          <cell r="F19">
            <v>13.519618445946142</v>
          </cell>
          <cell r="G19">
            <v>16.20694581917942</v>
          </cell>
          <cell r="H19">
            <v>14.934445904308662</v>
          </cell>
          <cell r="I19">
            <v>12.616770081175453</v>
          </cell>
          <cell r="J19">
            <v>5.7202578800723165</v>
          </cell>
          <cell r="K19">
            <v>8.2002592458135357</v>
          </cell>
          <cell r="L19">
            <v>3.1164868382111304</v>
          </cell>
          <cell r="M19" t="str">
            <v/>
          </cell>
        </row>
        <row r="20">
          <cell r="A20" t="str">
            <v>1997 октябрь</v>
          </cell>
          <cell r="B20">
            <v>100</v>
          </cell>
          <cell r="C20">
            <v>1.6963466630468922</v>
          </cell>
          <cell r="D20">
            <v>10.538487964284229</v>
          </cell>
          <cell r="E20">
            <v>12.506400139626187</v>
          </cell>
          <cell r="F20">
            <v>13.79483312774148</v>
          </cell>
          <cell r="G20">
            <v>16.437152120468362</v>
          </cell>
          <cell r="H20">
            <v>15.165022330227618</v>
          </cell>
          <cell r="I20">
            <v>12.754823489981829</v>
          </cell>
          <cell r="J20">
            <v>5.9531504302352785</v>
          </cell>
          <cell r="K20">
            <v>8.2060478639453862</v>
          </cell>
          <cell r="L20">
            <v>2.9477358704427385</v>
          </cell>
          <cell r="M20" t="str">
            <v/>
          </cell>
        </row>
        <row r="21">
          <cell r="A21" t="str">
            <v>1998 октябрь</v>
          </cell>
          <cell r="B21">
            <v>100</v>
          </cell>
          <cell r="C21">
            <v>1.39453306592131</v>
          </cell>
          <cell r="D21">
            <v>10.022783525162186</v>
          </cell>
          <cell r="E21">
            <v>12.659595609888623</v>
          </cell>
          <cell r="F21">
            <v>13.94447626926209</v>
          </cell>
          <cell r="G21">
            <v>16.68139440537</v>
          </cell>
          <cell r="H21">
            <v>15.341922006804451</v>
          </cell>
          <cell r="I21">
            <v>12.908774098716224</v>
          </cell>
          <cell r="J21">
            <v>6.0236205807647361</v>
          </cell>
          <cell r="K21">
            <v>8.1468135083458968</v>
          </cell>
          <cell r="L21">
            <v>2.876086929764484</v>
          </cell>
          <cell r="M21" t="str">
            <v/>
          </cell>
        </row>
        <row r="22">
          <cell r="A22" t="str">
            <v>1999 февраль</v>
          </cell>
          <cell r="B22">
            <v>100</v>
          </cell>
          <cell r="C22">
            <v>2.1896510623499661</v>
          </cell>
          <cell r="D22">
            <v>10.437564600463554</v>
          </cell>
          <cell r="E22">
            <v>12.309597962849958</v>
          </cell>
          <cell r="F22">
            <v>13.919076064129861</v>
          </cell>
          <cell r="G22">
            <v>16.262634023386077</v>
          </cell>
          <cell r="H22">
            <v>15.341689889145149</v>
          </cell>
          <cell r="I22">
            <v>12.569754624567578</v>
          </cell>
          <cell r="J22">
            <v>5.8504959251606854</v>
          </cell>
          <cell r="K22">
            <v>7.869345763087491</v>
          </cell>
          <cell r="L22">
            <v>3.2501900848596779</v>
          </cell>
          <cell r="M22" t="str">
            <v/>
          </cell>
        </row>
        <row r="23">
          <cell r="A23" t="str">
            <v>1999 май</v>
          </cell>
          <cell r="B23">
            <v>100</v>
          </cell>
          <cell r="C23">
            <v>2.1670982504500933</v>
          </cell>
          <cell r="D23">
            <v>10.254951727415653</v>
          </cell>
          <cell r="E23">
            <v>12.200272807982445</v>
          </cell>
          <cell r="F23">
            <v>13.931026072587871</v>
          </cell>
          <cell r="G23">
            <v>16.230651724167526</v>
          </cell>
          <cell r="H23">
            <v>15.197389659652462</v>
          </cell>
          <cell r="I23">
            <v>12.635129994096344</v>
          </cell>
          <cell r="J23">
            <v>6.076052583324608</v>
          </cell>
          <cell r="K23">
            <v>8.1452842647959383</v>
          </cell>
          <cell r="L23">
            <v>3.1621429155270593</v>
          </cell>
          <cell r="M23" t="str">
            <v/>
          </cell>
        </row>
        <row r="24">
          <cell r="A24" t="str">
            <v>1999 август</v>
          </cell>
          <cell r="B24">
            <v>100</v>
          </cell>
          <cell r="C24">
            <v>2.4529746586473378</v>
          </cell>
          <cell r="D24">
            <v>10.492804278893033</v>
          </cell>
          <cell r="E24">
            <v>12.298449013506628</v>
          </cell>
          <cell r="F24">
            <v>13.796152700468385</v>
          </cell>
          <cell r="G24">
            <v>16.153818525765839</v>
          </cell>
          <cell r="H24">
            <v>14.990492035641324</v>
          </cell>
          <cell r="I24">
            <v>12.651195824395483</v>
          </cell>
          <cell r="J24">
            <v>5.8699509739450573</v>
          </cell>
          <cell r="K24">
            <v>7.7567020283752663</v>
          </cell>
          <cell r="L24">
            <v>3.5374599603616455</v>
          </cell>
          <cell r="M24" t="str">
            <v/>
          </cell>
        </row>
        <row r="25">
          <cell r="A25" t="str">
            <v>Женщины</v>
          </cell>
        </row>
        <row r="26">
          <cell r="A26" t="str">
            <v>1995 март</v>
          </cell>
          <cell r="B26">
            <v>100</v>
          </cell>
          <cell r="C26">
            <v>2.0882336644570287</v>
          </cell>
          <cell r="D26">
            <v>9.7708429355589423</v>
          </cell>
          <cell r="E26">
            <v>11.059119844462106</v>
          </cell>
          <cell r="F26">
            <v>15.214328301298007</v>
          </cell>
          <cell r="G26">
            <v>17.364178673433646</v>
          </cell>
          <cell r="H26">
            <v>16.49801666631382</v>
          </cell>
          <cell r="I26">
            <v>12.386199520440385</v>
          </cell>
          <cell r="J26">
            <v>7.7939160239888912</v>
          </cell>
          <cell r="K26">
            <v>5.2270283370868356</v>
          </cell>
          <cell r="L26">
            <v>2.5981360329603369</v>
          </cell>
          <cell r="M26" t="str">
            <v/>
          </cell>
        </row>
        <row r="27">
          <cell r="A27" t="str">
            <v>1995 октябрь</v>
          </cell>
          <cell r="B27">
            <v>100</v>
          </cell>
          <cell r="C27">
            <v>2.6142994554810093</v>
          </cell>
          <cell r="D27">
            <v>10.177442804915342</v>
          </cell>
          <cell r="E27">
            <v>10.939231589649223</v>
          </cell>
          <cell r="F27">
            <v>13.495235756741799</v>
          </cell>
          <cell r="G27">
            <v>17.248394788430222</v>
          </cell>
          <cell r="H27">
            <v>16.936608800814746</v>
          </cell>
          <cell r="I27">
            <v>14.551769581237075</v>
          </cell>
          <cell r="J27">
            <v>6.35464431958777</v>
          </cell>
          <cell r="K27">
            <v>5.0231592728231078</v>
          </cell>
          <cell r="L27">
            <v>2.6592136303197065</v>
          </cell>
          <cell r="M27" t="str">
            <v/>
          </cell>
        </row>
        <row r="28">
          <cell r="A28" t="str">
            <v>1996 март</v>
          </cell>
          <cell r="B28">
            <v>100</v>
          </cell>
          <cell r="C28">
            <v>2.280141633030996</v>
          </cell>
          <cell r="D28">
            <v>9.8874278862039482</v>
          </cell>
          <cell r="E28">
            <v>11.076680482474229</v>
          </cell>
          <cell r="F28">
            <v>13.586092800782435</v>
          </cell>
          <cell r="G28">
            <v>17.473037823605686</v>
          </cell>
          <cell r="H28">
            <v>17.170692215881417</v>
          </cell>
          <cell r="I28">
            <v>14.627201002299588</v>
          </cell>
          <cell r="J28">
            <v>6.4709552263836772</v>
          </cell>
          <cell r="K28">
            <v>4.9673629825316743</v>
          </cell>
          <cell r="L28">
            <v>2.4604079468063511</v>
          </cell>
          <cell r="M28" t="str">
            <v/>
          </cell>
        </row>
        <row r="29">
          <cell r="A29" t="str">
            <v>1997 октябрь</v>
          </cell>
          <cell r="B29">
            <v>100</v>
          </cell>
          <cell r="C29">
            <v>1.8069266060585956</v>
          </cell>
          <cell r="D29">
            <v>9.4328711710528346</v>
          </cell>
          <cell r="E29">
            <v>10.874592157293845</v>
          </cell>
          <cell r="F29">
            <v>13.52806204050675</v>
          </cell>
          <cell r="G29">
            <v>17.463349733176617</v>
          </cell>
          <cell r="H29">
            <v>17.312233582403408</v>
          </cell>
          <cell r="I29">
            <v>15.084395180754772</v>
          </cell>
          <cell r="J29">
            <v>6.917914569021427</v>
          </cell>
          <cell r="K29">
            <v>5.0536875032265103</v>
          </cell>
          <cell r="L29">
            <v>2.525967456505239</v>
          </cell>
          <cell r="M29" t="str">
            <v/>
          </cell>
        </row>
        <row r="30">
          <cell r="A30" t="str">
            <v>1998 октябрь</v>
          </cell>
          <cell r="B30">
            <v>100</v>
          </cell>
          <cell r="C30">
            <v>1.5049102429138133</v>
          </cell>
          <cell r="D30">
            <v>8.9359790140685877</v>
          </cell>
          <cell r="E30">
            <v>10.92559906783575</v>
          </cell>
          <cell r="F30">
            <v>13.625399710572289</v>
          </cell>
          <cell r="G30">
            <v>17.889040336953332</v>
          </cell>
          <cell r="H30">
            <v>17.583584727543879</v>
          </cell>
          <cell r="I30">
            <v>15.31603864792018</v>
          </cell>
          <cell r="J30">
            <v>6.9894228478569875</v>
          </cell>
          <cell r="K30">
            <v>5.0078247979550632</v>
          </cell>
          <cell r="L30">
            <v>2.2222006063801194</v>
          </cell>
          <cell r="M30" t="str">
            <v/>
          </cell>
        </row>
        <row r="31">
          <cell r="A31" t="str">
            <v>1999 февраль</v>
          </cell>
          <cell r="B31">
            <v>100</v>
          </cell>
          <cell r="C31">
            <v>1.5598405814157092</v>
          </cell>
          <cell r="D31">
            <v>8.6088478578536307</v>
          </cell>
          <cell r="E31">
            <v>10.887269922534104</v>
          </cell>
          <cell r="F31">
            <v>13.705915288230191</v>
          </cell>
          <cell r="G31">
            <v>17.542378832711588</v>
          </cell>
          <cell r="H31">
            <v>17.517982062720062</v>
          </cell>
          <cell r="I31">
            <v>14.8856570731391</v>
          </cell>
          <cell r="J31">
            <v>7.0631204830226206</v>
          </cell>
          <cell r="K31">
            <v>5.4806998359400394</v>
          </cell>
          <cell r="L31">
            <v>2.7482880624329544</v>
          </cell>
          <cell r="M31" t="str">
            <v/>
          </cell>
        </row>
        <row r="32">
          <cell r="A32" t="str">
            <v>1999 май</v>
          </cell>
          <cell r="B32">
            <v>100</v>
          </cell>
          <cell r="C32">
            <v>1.7275831102263068</v>
          </cell>
          <cell r="D32">
            <v>8.7999572587417259</v>
          </cell>
          <cell r="E32">
            <v>10.912467806902511</v>
          </cell>
          <cell r="F32">
            <v>13.42794047697026</v>
          </cell>
          <cell r="G32">
            <v>17.544027777384624</v>
          </cell>
          <cell r="H32">
            <v>17.443213689073136</v>
          </cell>
          <cell r="I32">
            <v>15.09342020650022</v>
          </cell>
          <cell r="J32">
            <v>6.8194129378007053</v>
          </cell>
          <cell r="K32">
            <v>5.3449608878590178</v>
          </cell>
          <cell r="L32">
            <v>2.8870158485414934</v>
          </cell>
          <cell r="M32" t="str">
            <v/>
          </cell>
        </row>
        <row r="33">
          <cell r="A33" t="str">
            <v>1999 август</v>
          </cell>
          <cell r="B33">
            <v>100</v>
          </cell>
          <cell r="C33">
            <v>1.7367053044573446</v>
          </cell>
          <cell r="D33">
            <v>9.1899686558916063</v>
          </cell>
          <cell r="E33">
            <v>11.371793509882794</v>
          </cell>
          <cell r="F33">
            <v>13.175550096645877</v>
          </cell>
          <cell r="G33">
            <v>17.210792454734342</v>
          </cell>
          <cell r="H33">
            <v>16.899698584286142</v>
          </cell>
          <cell r="I33">
            <v>14.684362268531757</v>
          </cell>
          <cell r="J33">
            <v>6.8446267995545442</v>
          </cell>
          <cell r="K33">
            <v>5.7434712052079027</v>
          </cell>
          <cell r="L33">
            <v>3.1430311208076875</v>
          </cell>
          <cell r="M33" t="str">
            <v/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2"/>
  <sheetViews>
    <sheetView tabSelected="1" workbookViewId="0">
      <selection activeCell="G1" sqref="G1:H1"/>
    </sheetView>
  </sheetViews>
  <sheetFormatPr defaultRowHeight="18.75" x14ac:dyDescent="0.3"/>
  <cols>
    <col min="1" max="1" width="39.5" style="1" customWidth="1"/>
    <col min="2" max="2" width="22.1640625" style="2" customWidth="1"/>
    <col min="3" max="3" width="24.6640625" style="2" customWidth="1"/>
    <col min="4" max="4" width="29.33203125" style="2" customWidth="1"/>
    <col min="5" max="5" width="15.83203125" style="2" customWidth="1"/>
    <col min="6" max="6" width="15.83203125" style="2" bestFit="1" customWidth="1"/>
    <col min="7" max="7" width="16.6640625" style="2" bestFit="1" customWidth="1"/>
    <col min="8" max="8" width="17" style="2" bestFit="1" customWidth="1"/>
    <col min="9" max="256" width="9.33203125" style="2"/>
    <col min="257" max="257" width="39.5" style="2" customWidth="1"/>
    <col min="258" max="258" width="22.1640625" style="2" customWidth="1"/>
    <col min="259" max="259" width="24.6640625" style="2" customWidth="1"/>
    <col min="260" max="260" width="29.33203125" style="2" customWidth="1"/>
    <col min="261" max="261" width="15.83203125" style="2" customWidth="1"/>
    <col min="262" max="262" width="15.83203125" style="2" bestFit="1" customWidth="1"/>
    <col min="263" max="263" width="16.6640625" style="2" bestFit="1" customWidth="1"/>
    <col min="264" max="264" width="17" style="2" bestFit="1" customWidth="1"/>
    <col min="265" max="512" width="9.33203125" style="2"/>
    <col min="513" max="513" width="39.5" style="2" customWidth="1"/>
    <col min="514" max="514" width="22.1640625" style="2" customWidth="1"/>
    <col min="515" max="515" width="24.6640625" style="2" customWidth="1"/>
    <col min="516" max="516" width="29.33203125" style="2" customWidth="1"/>
    <col min="517" max="517" width="15.83203125" style="2" customWidth="1"/>
    <col min="518" max="518" width="15.83203125" style="2" bestFit="1" customWidth="1"/>
    <col min="519" max="519" width="16.6640625" style="2" bestFit="1" customWidth="1"/>
    <col min="520" max="520" width="17" style="2" bestFit="1" customWidth="1"/>
    <col min="521" max="768" width="9.33203125" style="2"/>
    <col min="769" max="769" width="39.5" style="2" customWidth="1"/>
    <col min="770" max="770" width="22.1640625" style="2" customWidth="1"/>
    <col min="771" max="771" width="24.6640625" style="2" customWidth="1"/>
    <col min="772" max="772" width="29.33203125" style="2" customWidth="1"/>
    <col min="773" max="773" width="15.83203125" style="2" customWidth="1"/>
    <col min="774" max="774" width="15.83203125" style="2" bestFit="1" customWidth="1"/>
    <col min="775" max="775" width="16.6640625" style="2" bestFit="1" customWidth="1"/>
    <col min="776" max="776" width="17" style="2" bestFit="1" customWidth="1"/>
    <col min="777" max="1024" width="9.33203125" style="2"/>
    <col min="1025" max="1025" width="39.5" style="2" customWidth="1"/>
    <col min="1026" max="1026" width="22.1640625" style="2" customWidth="1"/>
    <col min="1027" max="1027" width="24.6640625" style="2" customWidth="1"/>
    <col min="1028" max="1028" width="29.33203125" style="2" customWidth="1"/>
    <col min="1029" max="1029" width="15.83203125" style="2" customWidth="1"/>
    <col min="1030" max="1030" width="15.83203125" style="2" bestFit="1" customWidth="1"/>
    <col min="1031" max="1031" width="16.6640625" style="2" bestFit="1" customWidth="1"/>
    <col min="1032" max="1032" width="17" style="2" bestFit="1" customWidth="1"/>
    <col min="1033" max="1280" width="9.33203125" style="2"/>
    <col min="1281" max="1281" width="39.5" style="2" customWidth="1"/>
    <col min="1282" max="1282" width="22.1640625" style="2" customWidth="1"/>
    <col min="1283" max="1283" width="24.6640625" style="2" customWidth="1"/>
    <col min="1284" max="1284" width="29.33203125" style="2" customWidth="1"/>
    <col min="1285" max="1285" width="15.83203125" style="2" customWidth="1"/>
    <col min="1286" max="1286" width="15.83203125" style="2" bestFit="1" customWidth="1"/>
    <col min="1287" max="1287" width="16.6640625" style="2" bestFit="1" customWidth="1"/>
    <col min="1288" max="1288" width="17" style="2" bestFit="1" customWidth="1"/>
    <col min="1289" max="1536" width="9.33203125" style="2"/>
    <col min="1537" max="1537" width="39.5" style="2" customWidth="1"/>
    <col min="1538" max="1538" width="22.1640625" style="2" customWidth="1"/>
    <col min="1539" max="1539" width="24.6640625" style="2" customWidth="1"/>
    <col min="1540" max="1540" width="29.33203125" style="2" customWidth="1"/>
    <col min="1541" max="1541" width="15.83203125" style="2" customWidth="1"/>
    <col min="1542" max="1542" width="15.83203125" style="2" bestFit="1" customWidth="1"/>
    <col min="1543" max="1543" width="16.6640625" style="2" bestFit="1" customWidth="1"/>
    <col min="1544" max="1544" width="17" style="2" bestFit="1" customWidth="1"/>
    <col min="1545" max="1792" width="9.33203125" style="2"/>
    <col min="1793" max="1793" width="39.5" style="2" customWidth="1"/>
    <col min="1794" max="1794" width="22.1640625" style="2" customWidth="1"/>
    <col min="1795" max="1795" width="24.6640625" style="2" customWidth="1"/>
    <col min="1796" max="1796" width="29.33203125" style="2" customWidth="1"/>
    <col min="1797" max="1797" width="15.83203125" style="2" customWidth="1"/>
    <col min="1798" max="1798" width="15.83203125" style="2" bestFit="1" customWidth="1"/>
    <col min="1799" max="1799" width="16.6640625" style="2" bestFit="1" customWidth="1"/>
    <col min="1800" max="1800" width="17" style="2" bestFit="1" customWidth="1"/>
    <col min="1801" max="2048" width="9.33203125" style="2"/>
    <col min="2049" max="2049" width="39.5" style="2" customWidth="1"/>
    <col min="2050" max="2050" width="22.1640625" style="2" customWidth="1"/>
    <col min="2051" max="2051" width="24.6640625" style="2" customWidth="1"/>
    <col min="2052" max="2052" width="29.33203125" style="2" customWidth="1"/>
    <col min="2053" max="2053" width="15.83203125" style="2" customWidth="1"/>
    <col min="2054" max="2054" width="15.83203125" style="2" bestFit="1" customWidth="1"/>
    <col min="2055" max="2055" width="16.6640625" style="2" bestFit="1" customWidth="1"/>
    <col min="2056" max="2056" width="17" style="2" bestFit="1" customWidth="1"/>
    <col min="2057" max="2304" width="9.33203125" style="2"/>
    <col min="2305" max="2305" width="39.5" style="2" customWidth="1"/>
    <col min="2306" max="2306" width="22.1640625" style="2" customWidth="1"/>
    <col min="2307" max="2307" width="24.6640625" style="2" customWidth="1"/>
    <col min="2308" max="2308" width="29.33203125" style="2" customWidth="1"/>
    <col min="2309" max="2309" width="15.83203125" style="2" customWidth="1"/>
    <col min="2310" max="2310" width="15.83203125" style="2" bestFit="1" customWidth="1"/>
    <col min="2311" max="2311" width="16.6640625" style="2" bestFit="1" customWidth="1"/>
    <col min="2312" max="2312" width="17" style="2" bestFit="1" customWidth="1"/>
    <col min="2313" max="2560" width="9.33203125" style="2"/>
    <col min="2561" max="2561" width="39.5" style="2" customWidth="1"/>
    <col min="2562" max="2562" width="22.1640625" style="2" customWidth="1"/>
    <col min="2563" max="2563" width="24.6640625" style="2" customWidth="1"/>
    <col min="2564" max="2564" width="29.33203125" style="2" customWidth="1"/>
    <col min="2565" max="2565" width="15.83203125" style="2" customWidth="1"/>
    <col min="2566" max="2566" width="15.83203125" style="2" bestFit="1" customWidth="1"/>
    <col min="2567" max="2567" width="16.6640625" style="2" bestFit="1" customWidth="1"/>
    <col min="2568" max="2568" width="17" style="2" bestFit="1" customWidth="1"/>
    <col min="2569" max="2816" width="9.33203125" style="2"/>
    <col min="2817" max="2817" width="39.5" style="2" customWidth="1"/>
    <col min="2818" max="2818" width="22.1640625" style="2" customWidth="1"/>
    <col min="2819" max="2819" width="24.6640625" style="2" customWidth="1"/>
    <col min="2820" max="2820" width="29.33203125" style="2" customWidth="1"/>
    <col min="2821" max="2821" width="15.83203125" style="2" customWidth="1"/>
    <col min="2822" max="2822" width="15.83203125" style="2" bestFit="1" customWidth="1"/>
    <col min="2823" max="2823" width="16.6640625" style="2" bestFit="1" customWidth="1"/>
    <col min="2824" max="2824" width="17" style="2" bestFit="1" customWidth="1"/>
    <col min="2825" max="3072" width="9.33203125" style="2"/>
    <col min="3073" max="3073" width="39.5" style="2" customWidth="1"/>
    <col min="3074" max="3074" width="22.1640625" style="2" customWidth="1"/>
    <col min="3075" max="3075" width="24.6640625" style="2" customWidth="1"/>
    <col min="3076" max="3076" width="29.33203125" style="2" customWidth="1"/>
    <col min="3077" max="3077" width="15.83203125" style="2" customWidth="1"/>
    <col min="3078" max="3078" width="15.83203125" style="2" bestFit="1" customWidth="1"/>
    <col min="3079" max="3079" width="16.6640625" style="2" bestFit="1" customWidth="1"/>
    <col min="3080" max="3080" width="17" style="2" bestFit="1" customWidth="1"/>
    <col min="3081" max="3328" width="9.33203125" style="2"/>
    <col min="3329" max="3329" width="39.5" style="2" customWidth="1"/>
    <col min="3330" max="3330" width="22.1640625" style="2" customWidth="1"/>
    <col min="3331" max="3331" width="24.6640625" style="2" customWidth="1"/>
    <col min="3332" max="3332" width="29.33203125" style="2" customWidth="1"/>
    <col min="3333" max="3333" width="15.83203125" style="2" customWidth="1"/>
    <col min="3334" max="3334" width="15.83203125" style="2" bestFit="1" customWidth="1"/>
    <col min="3335" max="3335" width="16.6640625" style="2" bestFit="1" customWidth="1"/>
    <col min="3336" max="3336" width="17" style="2" bestFit="1" customWidth="1"/>
    <col min="3337" max="3584" width="9.33203125" style="2"/>
    <col min="3585" max="3585" width="39.5" style="2" customWidth="1"/>
    <col min="3586" max="3586" width="22.1640625" style="2" customWidth="1"/>
    <col min="3587" max="3587" width="24.6640625" style="2" customWidth="1"/>
    <col min="3588" max="3588" width="29.33203125" style="2" customWidth="1"/>
    <col min="3589" max="3589" width="15.83203125" style="2" customWidth="1"/>
    <col min="3590" max="3590" width="15.83203125" style="2" bestFit="1" customWidth="1"/>
    <col min="3591" max="3591" width="16.6640625" style="2" bestFit="1" customWidth="1"/>
    <col min="3592" max="3592" width="17" style="2" bestFit="1" customWidth="1"/>
    <col min="3593" max="3840" width="9.33203125" style="2"/>
    <col min="3841" max="3841" width="39.5" style="2" customWidth="1"/>
    <col min="3842" max="3842" width="22.1640625" style="2" customWidth="1"/>
    <col min="3843" max="3843" width="24.6640625" style="2" customWidth="1"/>
    <col min="3844" max="3844" width="29.33203125" style="2" customWidth="1"/>
    <col min="3845" max="3845" width="15.83203125" style="2" customWidth="1"/>
    <col min="3846" max="3846" width="15.83203125" style="2" bestFit="1" customWidth="1"/>
    <col min="3847" max="3847" width="16.6640625" style="2" bestFit="1" customWidth="1"/>
    <col min="3848" max="3848" width="17" style="2" bestFit="1" customWidth="1"/>
    <col min="3849" max="4096" width="9.33203125" style="2"/>
    <col min="4097" max="4097" width="39.5" style="2" customWidth="1"/>
    <col min="4098" max="4098" width="22.1640625" style="2" customWidth="1"/>
    <col min="4099" max="4099" width="24.6640625" style="2" customWidth="1"/>
    <col min="4100" max="4100" width="29.33203125" style="2" customWidth="1"/>
    <col min="4101" max="4101" width="15.83203125" style="2" customWidth="1"/>
    <col min="4102" max="4102" width="15.83203125" style="2" bestFit="1" customWidth="1"/>
    <col min="4103" max="4103" width="16.6640625" style="2" bestFit="1" customWidth="1"/>
    <col min="4104" max="4104" width="17" style="2" bestFit="1" customWidth="1"/>
    <col min="4105" max="4352" width="9.33203125" style="2"/>
    <col min="4353" max="4353" width="39.5" style="2" customWidth="1"/>
    <col min="4354" max="4354" width="22.1640625" style="2" customWidth="1"/>
    <col min="4355" max="4355" width="24.6640625" style="2" customWidth="1"/>
    <col min="4356" max="4356" width="29.33203125" style="2" customWidth="1"/>
    <col min="4357" max="4357" width="15.83203125" style="2" customWidth="1"/>
    <col min="4358" max="4358" width="15.83203125" style="2" bestFit="1" customWidth="1"/>
    <col min="4359" max="4359" width="16.6640625" style="2" bestFit="1" customWidth="1"/>
    <col min="4360" max="4360" width="17" style="2" bestFit="1" customWidth="1"/>
    <col min="4361" max="4608" width="9.33203125" style="2"/>
    <col min="4609" max="4609" width="39.5" style="2" customWidth="1"/>
    <col min="4610" max="4610" width="22.1640625" style="2" customWidth="1"/>
    <col min="4611" max="4611" width="24.6640625" style="2" customWidth="1"/>
    <col min="4612" max="4612" width="29.33203125" style="2" customWidth="1"/>
    <col min="4613" max="4613" width="15.83203125" style="2" customWidth="1"/>
    <col min="4614" max="4614" width="15.83203125" style="2" bestFit="1" customWidth="1"/>
    <col min="4615" max="4615" width="16.6640625" style="2" bestFit="1" customWidth="1"/>
    <col min="4616" max="4616" width="17" style="2" bestFit="1" customWidth="1"/>
    <col min="4617" max="4864" width="9.33203125" style="2"/>
    <col min="4865" max="4865" width="39.5" style="2" customWidth="1"/>
    <col min="4866" max="4866" width="22.1640625" style="2" customWidth="1"/>
    <col min="4867" max="4867" width="24.6640625" style="2" customWidth="1"/>
    <col min="4868" max="4868" width="29.33203125" style="2" customWidth="1"/>
    <col min="4869" max="4869" width="15.83203125" style="2" customWidth="1"/>
    <col min="4870" max="4870" width="15.83203125" style="2" bestFit="1" customWidth="1"/>
    <col min="4871" max="4871" width="16.6640625" style="2" bestFit="1" customWidth="1"/>
    <col min="4872" max="4872" width="17" style="2" bestFit="1" customWidth="1"/>
    <col min="4873" max="5120" width="9.33203125" style="2"/>
    <col min="5121" max="5121" width="39.5" style="2" customWidth="1"/>
    <col min="5122" max="5122" width="22.1640625" style="2" customWidth="1"/>
    <col min="5123" max="5123" width="24.6640625" style="2" customWidth="1"/>
    <col min="5124" max="5124" width="29.33203125" style="2" customWidth="1"/>
    <col min="5125" max="5125" width="15.83203125" style="2" customWidth="1"/>
    <col min="5126" max="5126" width="15.83203125" style="2" bestFit="1" customWidth="1"/>
    <col min="5127" max="5127" width="16.6640625" style="2" bestFit="1" customWidth="1"/>
    <col min="5128" max="5128" width="17" style="2" bestFit="1" customWidth="1"/>
    <col min="5129" max="5376" width="9.33203125" style="2"/>
    <col min="5377" max="5377" width="39.5" style="2" customWidth="1"/>
    <col min="5378" max="5378" width="22.1640625" style="2" customWidth="1"/>
    <col min="5379" max="5379" width="24.6640625" style="2" customWidth="1"/>
    <col min="5380" max="5380" width="29.33203125" style="2" customWidth="1"/>
    <col min="5381" max="5381" width="15.83203125" style="2" customWidth="1"/>
    <col min="5382" max="5382" width="15.83203125" style="2" bestFit="1" customWidth="1"/>
    <col min="5383" max="5383" width="16.6640625" style="2" bestFit="1" customWidth="1"/>
    <col min="5384" max="5384" width="17" style="2" bestFit="1" customWidth="1"/>
    <col min="5385" max="5632" width="9.33203125" style="2"/>
    <col min="5633" max="5633" width="39.5" style="2" customWidth="1"/>
    <col min="5634" max="5634" width="22.1640625" style="2" customWidth="1"/>
    <col min="5635" max="5635" width="24.6640625" style="2" customWidth="1"/>
    <col min="5636" max="5636" width="29.33203125" style="2" customWidth="1"/>
    <col min="5637" max="5637" width="15.83203125" style="2" customWidth="1"/>
    <col min="5638" max="5638" width="15.83203125" style="2" bestFit="1" customWidth="1"/>
    <col min="5639" max="5639" width="16.6640625" style="2" bestFit="1" customWidth="1"/>
    <col min="5640" max="5640" width="17" style="2" bestFit="1" customWidth="1"/>
    <col min="5641" max="5888" width="9.33203125" style="2"/>
    <col min="5889" max="5889" width="39.5" style="2" customWidth="1"/>
    <col min="5890" max="5890" width="22.1640625" style="2" customWidth="1"/>
    <col min="5891" max="5891" width="24.6640625" style="2" customWidth="1"/>
    <col min="5892" max="5892" width="29.33203125" style="2" customWidth="1"/>
    <col min="5893" max="5893" width="15.83203125" style="2" customWidth="1"/>
    <col min="5894" max="5894" width="15.83203125" style="2" bestFit="1" customWidth="1"/>
    <col min="5895" max="5895" width="16.6640625" style="2" bestFit="1" customWidth="1"/>
    <col min="5896" max="5896" width="17" style="2" bestFit="1" customWidth="1"/>
    <col min="5897" max="6144" width="9.33203125" style="2"/>
    <col min="6145" max="6145" width="39.5" style="2" customWidth="1"/>
    <col min="6146" max="6146" width="22.1640625" style="2" customWidth="1"/>
    <col min="6147" max="6147" width="24.6640625" style="2" customWidth="1"/>
    <col min="6148" max="6148" width="29.33203125" style="2" customWidth="1"/>
    <col min="6149" max="6149" width="15.83203125" style="2" customWidth="1"/>
    <col min="6150" max="6150" width="15.83203125" style="2" bestFit="1" customWidth="1"/>
    <col min="6151" max="6151" width="16.6640625" style="2" bestFit="1" customWidth="1"/>
    <col min="6152" max="6152" width="17" style="2" bestFit="1" customWidth="1"/>
    <col min="6153" max="6400" width="9.33203125" style="2"/>
    <col min="6401" max="6401" width="39.5" style="2" customWidth="1"/>
    <col min="6402" max="6402" width="22.1640625" style="2" customWidth="1"/>
    <col min="6403" max="6403" width="24.6640625" style="2" customWidth="1"/>
    <col min="6404" max="6404" width="29.33203125" style="2" customWidth="1"/>
    <col min="6405" max="6405" width="15.83203125" style="2" customWidth="1"/>
    <col min="6406" max="6406" width="15.83203125" style="2" bestFit="1" customWidth="1"/>
    <col min="6407" max="6407" width="16.6640625" style="2" bestFit="1" customWidth="1"/>
    <col min="6408" max="6408" width="17" style="2" bestFit="1" customWidth="1"/>
    <col min="6409" max="6656" width="9.33203125" style="2"/>
    <col min="6657" max="6657" width="39.5" style="2" customWidth="1"/>
    <col min="6658" max="6658" width="22.1640625" style="2" customWidth="1"/>
    <col min="6659" max="6659" width="24.6640625" style="2" customWidth="1"/>
    <col min="6660" max="6660" width="29.33203125" style="2" customWidth="1"/>
    <col min="6661" max="6661" width="15.83203125" style="2" customWidth="1"/>
    <col min="6662" max="6662" width="15.83203125" style="2" bestFit="1" customWidth="1"/>
    <col min="6663" max="6663" width="16.6640625" style="2" bestFit="1" customWidth="1"/>
    <col min="6664" max="6664" width="17" style="2" bestFit="1" customWidth="1"/>
    <col min="6665" max="6912" width="9.33203125" style="2"/>
    <col min="6913" max="6913" width="39.5" style="2" customWidth="1"/>
    <col min="6914" max="6914" width="22.1640625" style="2" customWidth="1"/>
    <col min="6915" max="6915" width="24.6640625" style="2" customWidth="1"/>
    <col min="6916" max="6916" width="29.33203125" style="2" customWidth="1"/>
    <col min="6917" max="6917" width="15.83203125" style="2" customWidth="1"/>
    <col min="6918" max="6918" width="15.83203125" style="2" bestFit="1" customWidth="1"/>
    <col min="6919" max="6919" width="16.6640625" style="2" bestFit="1" customWidth="1"/>
    <col min="6920" max="6920" width="17" style="2" bestFit="1" customWidth="1"/>
    <col min="6921" max="7168" width="9.33203125" style="2"/>
    <col min="7169" max="7169" width="39.5" style="2" customWidth="1"/>
    <col min="7170" max="7170" width="22.1640625" style="2" customWidth="1"/>
    <col min="7171" max="7171" width="24.6640625" style="2" customWidth="1"/>
    <col min="7172" max="7172" width="29.33203125" style="2" customWidth="1"/>
    <col min="7173" max="7173" width="15.83203125" style="2" customWidth="1"/>
    <col min="7174" max="7174" width="15.83203125" style="2" bestFit="1" customWidth="1"/>
    <col min="7175" max="7175" width="16.6640625" style="2" bestFit="1" customWidth="1"/>
    <col min="7176" max="7176" width="17" style="2" bestFit="1" customWidth="1"/>
    <col min="7177" max="7424" width="9.33203125" style="2"/>
    <col min="7425" max="7425" width="39.5" style="2" customWidth="1"/>
    <col min="7426" max="7426" width="22.1640625" style="2" customWidth="1"/>
    <col min="7427" max="7427" width="24.6640625" style="2" customWidth="1"/>
    <col min="7428" max="7428" width="29.33203125" style="2" customWidth="1"/>
    <col min="7429" max="7429" width="15.83203125" style="2" customWidth="1"/>
    <col min="7430" max="7430" width="15.83203125" style="2" bestFit="1" customWidth="1"/>
    <col min="7431" max="7431" width="16.6640625" style="2" bestFit="1" customWidth="1"/>
    <col min="7432" max="7432" width="17" style="2" bestFit="1" customWidth="1"/>
    <col min="7433" max="7680" width="9.33203125" style="2"/>
    <col min="7681" max="7681" width="39.5" style="2" customWidth="1"/>
    <col min="7682" max="7682" width="22.1640625" style="2" customWidth="1"/>
    <col min="7683" max="7683" width="24.6640625" style="2" customWidth="1"/>
    <col min="7684" max="7684" width="29.33203125" style="2" customWidth="1"/>
    <col min="7685" max="7685" width="15.83203125" style="2" customWidth="1"/>
    <col min="7686" max="7686" width="15.83203125" style="2" bestFit="1" customWidth="1"/>
    <col min="7687" max="7687" width="16.6640625" style="2" bestFit="1" customWidth="1"/>
    <col min="7688" max="7688" width="17" style="2" bestFit="1" customWidth="1"/>
    <col min="7689" max="7936" width="9.33203125" style="2"/>
    <col min="7937" max="7937" width="39.5" style="2" customWidth="1"/>
    <col min="7938" max="7938" width="22.1640625" style="2" customWidth="1"/>
    <col min="7939" max="7939" width="24.6640625" style="2" customWidth="1"/>
    <col min="7940" max="7940" width="29.33203125" style="2" customWidth="1"/>
    <col min="7941" max="7941" width="15.83203125" style="2" customWidth="1"/>
    <col min="7942" max="7942" width="15.83203125" style="2" bestFit="1" customWidth="1"/>
    <col min="7943" max="7943" width="16.6640625" style="2" bestFit="1" customWidth="1"/>
    <col min="7944" max="7944" width="17" style="2" bestFit="1" customWidth="1"/>
    <col min="7945" max="8192" width="9.33203125" style="2"/>
    <col min="8193" max="8193" width="39.5" style="2" customWidth="1"/>
    <col min="8194" max="8194" width="22.1640625" style="2" customWidth="1"/>
    <col min="8195" max="8195" width="24.6640625" style="2" customWidth="1"/>
    <col min="8196" max="8196" width="29.33203125" style="2" customWidth="1"/>
    <col min="8197" max="8197" width="15.83203125" style="2" customWidth="1"/>
    <col min="8198" max="8198" width="15.83203125" style="2" bestFit="1" customWidth="1"/>
    <col min="8199" max="8199" width="16.6640625" style="2" bestFit="1" customWidth="1"/>
    <col min="8200" max="8200" width="17" style="2" bestFit="1" customWidth="1"/>
    <col min="8201" max="8448" width="9.33203125" style="2"/>
    <col min="8449" max="8449" width="39.5" style="2" customWidth="1"/>
    <col min="8450" max="8450" width="22.1640625" style="2" customWidth="1"/>
    <col min="8451" max="8451" width="24.6640625" style="2" customWidth="1"/>
    <col min="8452" max="8452" width="29.33203125" style="2" customWidth="1"/>
    <col min="8453" max="8453" width="15.83203125" style="2" customWidth="1"/>
    <col min="8454" max="8454" width="15.83203125" style="2" bestFit="1" customWidth="1"/>
    <col min="8455" max="8455" width="16.6640625" style="2" bestFit="1" customWidth="1"/>
    <col min="8456" max="8456" width="17" style="2" bestFit="1" customWidth="1"/>
    <col min="8457" max="8704" width="9.33203125" style="2"/>
    <col min="8705" max="8705" width="39.5" style="2" customWidth="1"/>
    <col min="8706" max="8706" width="22.1640625" style="2" customWidth="1"/>
    <col min="8707" max="8707" width="24.6640625" style="2" customWidth="1"/>
    <col min="8708" max="8708" width="29.33203125" style="2" customWidth="1"/>
    <col min="8709" max="8709" width="15.83203125" style="2" customWidth="1"/>
    <col min="8710" max="8710" width="15.83203125" style="2" bestFit="1" customWidth="1"/>
    <col min="8711" max="8711" width="16.6640625" style="2" bestFit="1" customWidth="1"/>
    <col min="8712" max="8712" width="17" style="2" bestFit="1" customWidth="1"/>
    <col min="8713" max="8960" width="9.33203125" style="2"/>
    <col min="8961" max="8961" width="39.5" style="2" customWidth="1"/>
    <col min="8962" max="8962" width="22.1640625" style="2" customWidth="1"/>
    <col min="8963" max="8963" width="24.6640625" style="2" customWidth="1"/>
    <col min="8964" max="8964" width="29.33203125" style="2" customWidth="1"/>
    <col min="8965" max="8965" width="15.83203125" style="2" customWidth="1"/>
    <col min="8966" max="8966" width="15.83203125" style="2" bestFit="1" customWidth="1"/>
    <col min="8967" max="8967" width="16.6640625" style="2" bestFit="1" customWidth="1"/>
    <col min="8968" max="8968" width="17" style="2" bestFit="1" customWidth="1"/>
    <col min="8969" max="9216" width="9.33203125" style="2"/>
    <col min="9217" max="9217" width="39.5" style="2" customWidth="1"/>
    <col min="9218" max="9218" width="22.1640625" style="2" customWidth="1"/>
    <col min="9219" max="9219" width="24.6640625" style="2" customWidth="1"/>
    <col min="9220" max="9220" width="29.33203125" style="2" customWidth="1"/>
    <col min="9221" max="9221" width="15.83203125" style="2" customWidth="1"/>
    <col min="9222" max="9222" width="15.83203125" style="2" bestFit="1" customWidth="1"/>
    <col min="9223" max="9223" width="16.6640625" style="2" bestFit="1" customWidth="1"/>
    <col min="9224" max="9224" width="17" style="2" bestFit="1" customWidth="1"/>
    <col min="9225" max="9472" width="9.33203125" style="2"/>
    <col min="9473" max="9473" width="39.5" style="2" customWidth="1"/>
    <col min="9474" max="9474" width="22.1640625" style="2" customWidth="1"/>
    <col min="9475" max="9475" width="24.6640625" style="2" customWidth="1"/>
    <col min="9476" max="9476" width="29.33203125" style="2" customWidth="1"/>
    <col min="9477" max="9477" width="15.83203125" style="2" customWidth="1"/>
    <col min="9478" max="9478" width="15.83203125" style="2" bestFit="1" customWidth="1"/>
    <col min="9479" max="9479" width="16.6640625" style="2" bestFit="1" customWidth="1"/>
    <col min="9480" max="9480" width="17" style="2" bestFit="1" customWidth="1"/>
    <col min="9481" max="9728" width="9.33203125" style="2"/>
    <col min="9729" max="9729" width="39.5" style="2" customWidth="1"/>
    <col min="9730" max="9730" width="22.1640625" style="2" customWidth="1"/>
    <col min="9731" max="9731" width="24.6640625" style="2" customWidth="1"/>
    <col min="9732" max="9732" width="29.33203125" style="2" customWidth="1"/>
    <col min="9733" max="9733" width="15.83203125" style="2" customWidth="1"/>
    <col min="9734" max="9734" width="15.83203125" style="2" bestFit="1" customWidth="1"/>
    <col min="9735" max="9735" width="16.6640625" style="2" bestFit="1" customWidth="1"/>
    <col min="9736" max="9736" width="17" style="2" bestFit="1" customWidth="1"/>
    <col min="9737" max="9984" width="9.33203125" style="2"/>
    <col min="9985" max="9985" width="39.5" style="2" customWidth="1"/>
    <col min="9986" max="9986" width="22.1640625" style="2" customWidth="1"/>
    <col min="9987" max="9987" width="24.6640625" style="2" customWidth="1"/>
    <col min="9988" max="9988" width="29.33203125" style="2" customWidth="1"/>
    <col min="9989" max="9989" width="15.83203125" style="2" customWidth="1"/>
    <col min="9990" max="9990" width="15.83203125" style="2" bestFit="1" customWidth="1"/>
    <col min="9991" max="9991" width="16.6640625" style="2" bestFit="1" customWidth="1"/>
    <col min="9992" max="9992" width="17" style="2" bestFit="1" customWidth="1"/>
    <col min="9993" max="10240" width="9.33203125" style="2"/>
    <col min="10241" max="10241" width="39.5" style="2" customWidth="1"/>
    <col min="10242" max="10242" width="22.1640625" style="2" customWidth="1"/>
    <col min="10243" max="10243" width="24.6640625" style="2" customWidth="1"/>
    <col min="10244" max="10244" width="29.33203125" style="2" customWidth="1"/>
    <col min="10245" max="10245" width="15.83203125" style="2" customWidth="1"/>
    <col min="10246" max="10246" width="15.83203125" style="2" bestFit="1" customWidth="1"/>
    <col min="10247" max="10247" width="16.6640625" style="2" bestFit="1" customWidth="1"/>
    <col min="10248" max="10248" width="17" style="2" bestFit="1" customWidth="1"/>
    <col min="10249" max="10496" width="9.33203125" style="2"/>
    <col min="10497" max="10497" width="39.5" style="2" customWidth="1"/>
    <col min="10498" max="10498" width="22.1640625" style="2" customWidth="1"/>
    <col min="10499" max="10499" width="24.6640625" style="2" customWidth="1"/>
    <col min="10500" max="10500" width="29.33203125" style="2" customWidth="1"/>
    <col min="10501" max="10501" width="15.83203125" style="2" customWidth="1"/>
    <col min="10502" max="10502" width="15.83203125" style="2" bestFit="1" customWidth="1"/>
    <col min="10503" max="10503" width="16.6640625" style="2" bestFit="1" customWidth="1"/>
    <col min="10504" max="10504" width="17" style="2" bestFit="1" customWidth="1"/>
    <col min="10505" max="10752" width="9.33203125" style="2"/>
    <col min="10753" max="10753" width="39.5" style="2" customWidth="1"/>
    <col min="10754" max="10754" width="22.1640625" style="2" customWidth="1"/>
    <col min="10755" max="10755" width="24.6640625" style="2" customWidth="1"/>
    <col min="10756" max="10756" width="29.33203125" style="2" customWidth="1"/>
    <col min="10757" max="10757" width="15.83203125" style="2" customWidth="1"/>
    <col min="10758" max="10758" width="15.83203125" style="2" bestFit="1" customWidth="1"/>
    <col min="10759" max="10759" width="16.6640625" style="2" bestFit="1" customWidth="1"/>
    <col min="10760" max="10760" width="17" style="2" bestFit="1" customWidth="1"/>
    <col min="10761" max="11008" width="9.33203125" style="2"/>
    <col min="11009" max="11009" width="39.5" style="2" customWidth="1"/>
    <col min="11010" max="11010" width="22.1640625" style="2" customWidth="1"/>
    <col min="11011" max="11011" width="24.6640625" style="2" customWidth="1"/>
    <col min="11012" max="11012" width="29.33203125" style="2" customWidth="1"/>
    <col min="11013" max="11013" width="15.83203125" style="2" customWidth="1"/>
    <col min="11014" max="11014" width="15.83203125" style="2" bestFit="1" customWidth="1"/>
    <col min="11015" max="11015" width="16.6640625" style="2" bestFit="1" customWidth="1"/>
    <col min="11016" max="11016" width="17" style="2" bestFit="1" customWidth="1"/>
    <col min="11017" max="11264" width="9.33203125" style="2"/>
    <col min="11265" max="11265" width="39.5" style="2" customWidth="1"/>
    <col min="11266" max="11266" width="22.1640625" style="2" customWidth="1"/>
    <col min="11267" max="11267" width="24.6640625" style="2" customWidth="1"/>
    <col min="11268" max="11268" width="29.33203125" style="2" customWidth="1"/>
    <col min="11269" max="11269" width="15.83203125" style="2" customWidth="1"/>
    <col min="11270" max="11270" width="15.83203125" style="2" bestFit="1" customWidth="1"/>
    <col min="11271" max="11271" width="16.6640625" style="2" bestFit="1" customWidth="1"/>
    <col min="11272" max="11272" width="17" style="2" bestFit="1" customWidth="1"/>
    <col min="11273" max="11520" width="9.33203125" style="2"/>
    <col min="11521" max="11521" width="39.5" style="2" customWidth="1"/>
    <col min="11522" max="11522" width="22.1640625" style="2" customWidth="1"/>
    <col min="11523" max="11523" width="24.6640625" style="2" customWidth="1"/>
    <col min="11524" max="11524" width="29.33203125" style="2" customWidth="1"/>
    <col min="11525" max="11525" width="15.83203125" style="2" customWidth="1"/>
    <col min="11526" max="11526" width="15.83203125" style="2" bestFit="1" customWidth="1"/>
    <col min="11527" max="11527" width="16.6640625" style="2" bestFit="1" customWidth="1"/>
    <col min="11528" max="11528" width="17" style="2" bestFit="1" customWidth="1"/>
    <col min="11529" max="11776" width="9.33203125" style="2"/>
    <col min="11777" max="11777" width="39.5" style="2" customWidth="1"/>
    <col min="11778" max="11778" width="22.1640625" style="2" customWidth="1"/>
    <col min="11779" max="11779" width="24.6640625" style="2" customWidth="1"/>
    <col min="11780" max="11780" width="29.33203125" style="2" customWidth="1"/>
    <col min="11781" max="11781" width="15.83203125" style="2" customWidth="1"/>
    <col min="11782" max="11782" width="15.83203125" style="2" bestFit="1" customWidth="1"/>
    <col min="11783" max="11783" width="16.6640625" style="2" bestFit="1" customWidth="1"/>
    <col min="11784" max="11784" width="17" style="2" bestFit="1" customWidth="1"/>
    <col min="11785" max="12032" width="9.33203125" style="2"/>
    <col min="12033" max="12033" width="39.5" style="2" customWidth="1"/>
    <col min="12034" max="12034" width="22.1640625" style="2" customWidth="1"/>
    <col min="12035" max="12035" width="24.6640625" style="2" customWidth="1"/>
    <col min="12036" max="12036" width="29.33203125" style="2" customWidth="1"/>
    <col min="12037" max="12037" width="15.83203125" style="2" customWidth="1"/>
    <col min="12038" max="12038" width="15.83203125" style="2" bestFit="1" customWidth="1"/>
    <col min="12039" max="12039" width="16.6640625" style="2" bestFit="1" customWidth="1"/>
    <col min="12040" max="12040" width="17" style="2" bestFit="1" customWidth="1"/>
    <col min="12041" max="12288" width="9.33203125" style="2"/>
    <col min="12289" max="12289" width="39.5" style="2" customWidth="1"/>
    <col min="12290" max="12290" width="22.1640625" style="2" customWidth="1"/>
    <col min="12291" max="12291" width="24.6640625" style="2" customWidth="1"/>
    <col min="12292" max="12292" width="29.33203125" style="2" customWidth="1"/>
    <col min="12293" max="12293" width="15.83203125" style="2" customWidth="1"/>
    <col min="12294" max="12294" width="15.83203125" style="2" bestFit="1" customWidth="1"/>
    <col min="12295" max="12295" width="16.6640625" style="2" bestFit="1" customWidth="1"/>
    <col min="12296" max="12296" width="17" style="2" bestFit="1" customWidth="1"/>
    <col min="12297" max="12544" width="9.33203125" style="2"/>
    <col min="12545" max="12545" width="39.5" style="2" customWidth="1"/>
    <col min="12546" max="12546" width="22.1640625" style="2" customWidth="1"/>
    <col min="12547" max="12547" width="24.6640625" style="2" customWidth="1"/>
    <col min="12548" max="12548" width="29.33203125" style="2" customWidth="1"/>
    <col min="12549" max="12549" width="15.83203125" style="2" customWidth="1"/>
    <col min="12550" max="12550" width="15.83203125" style="2" bestFit="1" customWidth="1"/>
    <col min="12551" max="12551" width="16.6640625" style="2" bestFit="1" customWidth="1"/>
    <col min="12552" max="12552" width="17" style="2" bestFit="1" customWidth="1"/>
    <col min="12553" max="12800" width="9.33203125" style="2"/>
    <col min="12801" max="12801" width="39.5" style="2" customWidth="1"/>
    <col min="12802" max="12802" width="22.1640625" style="2" customWidth="1"/>
    <col min="12803" max="12803" width="24.6640625" style="2" customWidth="1"/>
    <col min="12804" max="12804" width="29.33203125" style="2" customWidth="1"/>
    <col min="12805" max="12805" width="15.83203125" style="2" customWidth="1"/>
    <col min="12806" max="12806" width="15.83203125" style="2" bestFit="1" customWidth="1"/>
    <col min="12807" max="12807" width="16.6640625" style="2" bestFit="1" customWidth="1"/>
    <col min="12808" max="12808" width="17" style="2" bestFit="1" customWidth="1"/>
    <col min="12809" max="13056" width="9.33203125" style="2"/>
    <col min="13057" max="13057" width="39.5" style="2" customWidth="1"/>
    <col min="13058" max="13058" width="22.1640625" style="2" customWidth="1"/>
    <col min="13059" max="13059" width="24.6640625" style="2" customWidth="1"/>
    <col min="13060" max="13060" width="29.33203125" style="2" customWidth="1"/>
    <col min="13061" max="13061" width="15.83203125" style="2" customWidth="1"/>
    <col min="13062" max="13062" width="15.83203125" style="2" bestFit="1" customWidth="1"/>
    <col min="13063" max="13063" width="16.6640625" style="2" bestFit="1" customWidth="1"/>
    <col min="13064" max="13064" width="17" style="2" bestFit="1" customWidth="1"/>
    <col min="13065" max="13312" width="9.33203125" style="2"/>
    <col min="13313" max="13313" width="39.5" style="2" customWidth="1"/>
    <col min="13314" max="13314" width="22.1640625" style="2" customWidth="1"/>
    <col min="13315" max="13315" width="24.6640625" style="2" customWidth="1"/>
    <col min="13316" max="13316" width="29.33203125" style="2" customWidth="1"/>
    <col min="13317" max="13317" width="15.83203125" style="2" customWidth="1"/>
    <col min="13318" max="13318" width="15.83203125" style="2" bestFit="1" customWidth="1"/>
    <col min="13319" max="13319" width="16.6640625" style="2" bestFit="1" customWidth="1"/>
    <col min="13320" max="13320" width="17" style="2" bestFit="1" customWidth="1"/>
    <col min="13321" max="13568" width="9.33203125" style="2"/>
    <col min="13569" max="13569" width="39.5" style="2" customWidth="1"/>
    <col min="13570" max="13570" width="22.1640625" style="2" customWidth="1"/>
    <col min="13571" max="13571" width="24.6640625" style="2" customWidth="1"/>
    <col min="13572" max="13572" width="29.33203125" style="2" customWidth="1"/>
    <col min="13573" max="13573" width="15.83203125" style="2" customWidth="1"/>
    <col min="13574" max="13574" width="15.83203125" style="2" bestFit="1" customWidth="1"/>
    <col min="13575" max="13575" width="16.6640625" style="2" bestFit="1" customWidth="1"/>
    <col min="13576" max="13576" width="17" style="2" bestFit="1" customWidth="1"/>
    <col min="13577" max="13824" width="9.33203125" style="2"/>
    <col min="13825" max="13825" width="39.5" style="2" customWidth="1"/>
    <col min="13826" max="13826" width="22.1640625" style="2" customWidth="1"/>
    <col min="13827" max="13827" width="24.6640625" style="2" customWidth="1"/>
    <col min="13828" max="13828" width="29.33203125" style="2" customWidth="1"/>
    <col min="13829" max="13829" width="15.83203125" style="2" customWidth="1"/>
    <col min="13830" max="13830" width="15.83203125" style="2" bestFit="1" customWidth="1"/>
    <col min="13831" max="13831" width="16.6640625" style="2" bestFit="1" customWidth="1"/>
    <col min="13832" max="13832" width="17" style="2" bestFit="1" customWidth="1"/>
    <col min="13833" max="14080" width="9.33203125" style="2"/>
    <col min="14081" max="14081" width="39.5" style="2" customWidth="1"/>
    <col min="14082" max="14082" width="22.1640625" style="2" customWidth="1"/>
    <col min="14083" max="14083" width="24.6640625" style="2" customWidth="1"/>
    <col min="14084" max="14084" width="29.33203125" style="2" customWidth="1"/>
    <col min="14085" max="14085" width="15.83203125" style="2" customWidth="1"/>
    <col min="14086" max="14086" width="15.83203125" style="2" bestFit="1" customWidth="1"/>
    <col min="14087" max="14087" width="16.6640625" style="2" bestFit="1" customWidth="1"/>
    <col min="14088" max="14088" width="17" style="2" bestFit="1" customWidth="1"/>
    <col min="14089" max="14336" width="9.33203125" style="2"/>
    <col min="14337" max="14337" width="39.5" style="2" customWidth="1"/>
    <col min="14338" max="14338" width="22.1640625" style="2" customWidth="1"/>
    <col min="14339" max="14339" width="24.6640625" style="2" customWidth="1"/>
    <col min="14340" max="14340" width="29.33203125" style="2" customWidth="1"/>
    <col min="14341" max="14341" width="15.83203125" style="2" customWidth="1"/>
    <col min="14342" max="14342" width="15.83203125" style="2" bestFit="1" customWidth="1"/>
    <col min="14343" max="14343" width="16.6640625" style="2" bestFit="1" customWidth="1"/>
    <col min="14344" max="14344" width="17" style="2" bestFit="1" customWidth="1"/>
    <col min="14345" max="14592" width="9.33203125" style="2"/>
    <col min="14593" max="14593" width="39.5" style="2" customWidth="1"/>
    <col min="14594" max="14594" width="22.1640625" style="2" customWidth="1"/>
    <col min="14595" max="14595" width="24.6640625" style="2" customWidth="1"/>
    <col min="14596" max="14596" width="29.33203125" style="2" customWidth="1"/>
    <col min="14597" max="14597" width="15.83203125" style="2" customWidth="1"/>
    <col min="14598" max="14598" width="15.83203125" style="2" bestFit="1" customWidth="1"/>
    <col min="14599" max="14599" width="16.6640625" style="2" bestFit="1" customWidth="1"/>
    <col min="14600" max="14600" width="17" style="2" bestFit="1" customWidth="1"/>
    <col min="14601" max="14848" width="9.33203125" style="2"/>
    <col min="14849" max="14849" width="39.5" style="2" customWidth="1"/>
    <col min="14850" max="14850" width="22.1640625" style="2" customWidth="1"/>
    <col min="14851" max="14851" width="24.6640625" style="2" customWidth="1"/>
    <col min="14852" max="14852" width="29.33203125" style="2" customWidth="1"/>
    <col min="14853" max="14853" width="15.83203125" style="2" customWidth="1"/>
    <col min="14854" max="14854" width="15.83203125" style="2" bestFit="1" customWidth="1"/>
    <col min="14855" max="14855" width="16.6640625" style="2" bestFit="1" customWidth="1"/>
    <col min="14856" max="14856" width="17" style="2" bestFit="1" customWidth="1"/>
    <col min="14857" max="15104" width="9.33203125" style="2"/>
    <col min="15105" max="15105" width="39.5" style="2" customWidth="1"/>
    <col min="15106" max="15106" width="22.1640625" style="2" customWidth="1"/>
    <col min="15107" max="15107" width="24.6640625" style="2" customWidth="1"/>
    <col min="15108" max="15108" width="29.33203125" style="2" customWidth="1"/>
    <col min="15109" max="15109" width="15.83203125" style="2" customWidth="1"/>
    <col min="15110" max="15110" width="15.83203125" style="2" bestFit="1" customWidth="1"/>
    <col min="15111" max="15111" width="16.6640625" style="2" bestFit="1" customWidth="1"/>
    <col min="15112" max="15112" width="17" style="2" bestFit="1" customWidth="1"/>
    <col min="15113" max="15360" width="9.33203125" style="2"/>
    <col min="15361" max="15361" width="39.5" style="2" customWidth="1"/>
    <col min="15362" max="15362" width="22.1640625" style="2" customWidth="1"/>
    <col min="15363" max="15363" width="24.6640625" style="2" customWidth="1"/>
    <col min="15364" max="15364" width="29.33203125" style="2" customWidth="1"/>
    <col min="15365" max="15365" width="15.83203125" style="2" customWidth="1"/>
    <col min="15366" max="15366" width="15.83203125" style="2" bestFit="1" customWidth="1"/>
    <col min="15367" max="15367" width="16.6640625" style="2" bestFit="1" customWidth="1"/>
    <col min="15368" max="15368" width="17" style="2" bestFit="1" customWidth="1"/>
    <col min="15369" max="15616" width="9.33203125" style="2"/>
    <col min="15617" max="15617" width="39.5" style="2" customWidth="1"/>
    <col min="15618" max="15618" width="22.1640625" style="2" customWidth="1"/>
    <col min="15619" max="15619" width="24.6640625" style="2" customWidth="1"/>
    <col min="15620" max="15620" width="29.33203125" style="2" customWidth="1"/>
    <col min="15621" max="15621" width="15.83203125" style="2" customWidth="1"/>
    <col min="15622" max="15622" width="15.83203125" style="2" bestFit="1" customWidth="1"/>
    <col min="15623" max="15623" width="16.6640625" style="2" bestFit="1" customWidth="1"/>
    <col min="15624" max="15624" width="17" style="2" bestFit="1" customWidth="1"/>
    <col min="15625" max="15872" width="9.33203125" style="2"/>
    <col min="15873" max="15873" width="39.5" style="2" customWidth="1"/>
    <col min="15874" max="15874" width="22.1640625" style="2" customWidth="1"/>
    <col min="15875" max="15875" width="24.6640625" style="2" customWidth="1"/>
    <col min="15876" max="15876" width="29.33203125" style="2" customWidth="1"/>
    <col min="15877" max="15877" width="15.83203125" style="2" customWidth="1"/>
    <col min="15878" max="15878" width="15.83203125" style="2" bestFit="1" customWidth="1"/>
    <col min="15879" max="15879" width="16.6640625" style="2" bestFit="1" customWidth="1"/>
    <col min="15880" max="15880" width="17" style="2" bestFit="1" customWidth="1"/>
    <col min="15881" max="16128" width="9.33203125" style="2"/>
    <col min="16129" max="16129" width="39.5" style="2" customWidth="1"/>
    <col min="16130" max="16130" width="22.1640625" style="2" customWidth="1"/>
    <col min="16131" max="16131" width="24.6640625" style="2" customWidth="1"/>
    <col min="16132" max="16132" width="29.33203125" style="2" customWidth="1"/>
    <col min="16133" max="16133" width="15.83203125" style="2" customWidth="1"/>
    <col min="16134" max="16134" width="15.83203125" style="2" bestFit="1" customWidth="1"/>
    <col min="16135" max="16135" width="16.6640625" style="2" bestFit="1" customWidth="1"/>
    <col min="16136" max="16136" width="17" style="2" bestFit="1" customWidth="1"/>
    <col min="16137" max="16384" width="9.33203125" style="2"/>
  </cols>
  <sheetData>
    <row r="1" spans="1:8" x14ac:dyDescent="0.3">
      <c r="G1" s="18" t="s">
        <v>95</v>
      </c>
      <c r="H1" s="18"/>
    </row>
    <row r="2" spans="1:8" ht="46.5" customHeight="1" x14ac:dyDescent="0.3">
      <c r="A2" s="17" t="s">
        <v>0</v>
      </c>
      <c r="B2" s="17"/>
      <c r="C2" s="17"/>
      <c r="D2" s="17"/>
      <c r="E2" s="17"/>
      <c r="F2" s="17"/>
      <c r="G2" s="17"/>
      <c r="H2" s="17"/>
    </row>
    <row r="4" spans="1:8" ht="157.5" x14ac:dyDescent="0.2">
      <c r="A4" s="3"/>
      <c r="B4" s="4" t="s">
        <v>1</v>
      </c>
      <c r="C4" s="4" t="s">
        <v>2</v>
      </c>
      <c r="D4" s="5" t="s">
        <v>3</v>
      </c>
      <c r="E4" s="6" t="s">
        <v>4</v>
      </c>
      <c r="F4" s="6" t="s">
        <v>5</v>
      </c>
      <c r="G4" s="6" t="s">
        <v>6</v>
      </c>
      <c r="H4" s="6" t="s">
        <v>7</v>
      </c>
    </row>
    <row r="5" spans="1:8" s="11" customFormat="1" x14ac:dyDescent="0.3">
      <c r="A5" s="7" t="s">
        <v>8</v>
      </c>
      <c r="B5" s="8">
        <v>14581.40111790943</v>
      </c>
      <c r="C5" s="9">
        <f>SUM(C6:C90)</f>
        <v>87.488</v>
      </c>
      <c r="D5" s="9">
        <f>SUM(D6:D90)</f>
        <v>84.325999999999979</v>
      </c>
      <c r="E5" s="10">
        <f>AVERAGE(E6:E90)</f>
        <v>13082.683544303798</v>
      </c>
      <c r="F5" s="10">
        <f>AVERAGE(F6:F90)</f>
        <v>156992.20253164557</v>
      </c>
      <c r="G5" s="10">
        <f>SUM(G6:G90)</f>
        <v>13664072.676000005</v>
      </c>
      <c r="H5" s="10">
        <f>SUM(H6:H90)</f>
        <v>1776329.4478800008</v>
      </c>
    </row>
    <row r="6" spans="1:8" x14ac:dyDescent="0.3">
      <c r="A6" s="12" t="s">
        <v>9</v>
      </c>
      <c r="B6" s="13">
        <v>163.04112141566679</v>
      </c>
      <c r="C6" s="14">
        <f>ROUND(B6*0.6%,3)</f>
        <v>0.97799999999999998</v>
      </c>
      <c r="D6" s="14">
        <f>C6</f>
        <v>0.97799999999999998</v>
      </c>
      <c r="E6" s="15">
        <v>11106</v>
      </c>
      <c r="F6" s="15">
        <f>E6*12</f>
        <v>133272</v>
      </c>
      <c r="G6" s="15">
        <f>F6*C6</f>
        <v>130340.016</v>
      </c>
      <c r="H6" s="15">
        <f>G6*13%</f>
        <v>16944.202080000003</v>
      </c>
    </row>
    <row r="7" spans="1:8" x14ac:dyDescent="0.3">
      <c r="A7" s="12" t="s">
        <v>10</v>
      </c>
      <c r="B7" s="13">
        <v>114.35616839366647</v>
      </c>
      <c r="C7" s="14">
        <f t="shared" ref="C7:C70" si="0">ROUND(B7*0.6%,3)</f>
        <v>0.68600000000000005</v>
      </c>
      <c r="D7" s="14">
        <f t="shared" ref="D7:D70" si="1">C7</f>
        <v>0.68600000000000005</v>
      </c>
      <c r="E7" s="15">
        <v>8825</v>
      </c>
      <c r="F7" s="15">
        <f t="shared" ref="F7:F70" si="2">E7*12</f>
        <v>105900</v>
      </c>
      <c r="G7" s="15">
        <f t="shared" ref="G7:G70" si="3">F7*C7</f>
        <v>72647.400000000009</v>
      </c>
      <c r="H7" s="15">
        <f t="shared" ref="H7:H70" si="4">G7*13%</f>
        <v>9444.1620000000021</v>
      </c>
    </row>
    <row r="8" spans="1:8" x14ac:dyDescent="0.3">
      <c r="A8" s="12" t="s">
        <v>11</v>
      </c>
      <c r="B8" s="13">
        <v>122.51437973608341</v>
      </c>
      <c r="C8" s="14">
        <f t="shared" si="0"/>
        <v>0.73499999999999999</v>
      </c>
      <c r="D8" s="14">
        <f t="shared" si="1"/>
        <v>0.73499999999999999</v>
      </c>
      <c r="E8" s="15">
        <v>11490</v>
      </c>
      <c r="F8" s="15">
        <f t="shared" si="2"/>
        <v>137880</v>
      </c>
      <c r="G8" s="15">
        <f t="shared" si="3"/>
        <v>101341.8</v>
      </c>
      <c r="H8" s="15">
        <f t="shared" si="4"/>
        <v>13174.434000000001</v>
      </c>
    </row>
    <row r="9" spans="1:8" x14ac:dyDescent="0.3">
      <c r="A9" s="12" t="s">
        <v>12</v>
      </c>
      <c r="B9" s="13">
        <v>232.19802466141579</v>
      </c>
      <c r="C9" s="14">
        <f t="shared" si="0"/>
        <v>1.393</v>
      </c>
      <c r="D9" s="14">
        <f t="shared" si="1"/>
        <v>1.393</v>
      </c>
      <c r="E9" s="15">
        <v>10667</v>
      </c>
      <c r="F9" s="15">
        <f t="shared" si="2"/>
        <v>128004</v>
      </c>
      <c r="G9" s="15">
        <f t="shared" si="3"/>
        <v>178309.57200000001</v>
      </c>
      <c r="H9" s="15">
        <f t="shared" si="4"/>
        <v>23180.244360000004</v>
      </c>
    </row>
    <row r="10" spans="1:8" x14ac:dyDescent="0.3">
      <c r="A10" s="12" t="s">
        <v>13</v>
      </c>
      <c r="B10" s="13">
        <v>157.8438116704165</v>
      </c>
      <c r="C10" s="14">
        <f t="shared" si="0"/>
        <v>0.94699999999999995</v>
      </c>
      <c r="D10" s="14">
        <f t="shared" si="1"/>
        <v>0.94699999999999995</v>
      </c>
      <c r="E10" s="15">
        <v>9104</v>
      </c>
      <c r="F10" s="15">
        <f t="shared" si="2"/>
        <v>109248</v>
      </c>
      <c r="G10" s="15">
        <f t="shared" si="3"/>
        <v>103457.856</v>
      </c>
      <c r="H10" s="15">
        <f t="shared" si="4"/>
        <v>13449.521280000001</v>
      </c>
    </row>
    <row r="11" spans="1:8" x14ac:dyDescent="0.3">
      <c r="A11" s="12" t="s">
        <v>14</v>
      </c>
      <c r="B11" s="13">
        <v>71.360258356166696</v>
      </c>
      <c r="C11" s="14">
        <f t="shared" si="0"/>
        <v>0.42799999999999999</v>
      </c>
      <c r="D11" s="14">
        <f t="shared" si="1"/>
        <v>0.42799999999999999</v>
      </c>
      <c r="E11" s="15">
        <v>14722</v>
      </c>
      <c r="F11" s="15">
        <f t="shared" si="2"/>
        <v>176664</v>
      </c>
      <c r="G11" s="15">
        <f t="shared" si="3"/>
        <v>75612.191999999995</v>
      </c>
      <c r="H11" s="15">
        <f t="shared" si="4"/>
        <v>9829.5849600000001</v>
      </c>
    </row>
    <row r="12" spans="1:8" x14ac:dyDescent="0.3">
      <c r="A12" s="12" t="s">
        <v>15</v>
      </c>
      <c r="B12" s="13">
        <v>73.796156891416715</v>
      </c>
      <c r="C12" s="14">
        <f t="shared" si="0"/>
        <v>0.443</v>
      </c>
      <c r="D12" s="14">
        <f t="shared" si="1"/>
        <v>0.443</v>
      </c>
      <c r="E12" s="15">
        <v>9530</v>
      </c>
      <c r="F12" s="15">
        <f t="shared" si="2"/>
        <v>114360</v>
      </c>
      <c r="G12" s="15">
        <f t="shared" si="3"/>
        <v>50661.48</v>
      </c>
      <c r="H12" s="15">
        <f t="shared" si="4"/>
        <v>6585.992400000001</v>
      </c>
    </row>
    <row r="13" spans="1:8" x14ac:dyDescent="0.3">
      <c r="A13" s="12" t="s">
        <v>16</v>
      </c>
      <c r="B13" s="13">
        <v>117.24516287900011</v>
      </c>
      <c r="C13" s="14">
        <f t="shared" si="0"/>
        <v>0.70299999999999996</v>
      </c>
      <c r="D13" s="14">
        <f t="shared" si="1"/>
        <v>0.70299999999999996</v>
      </c>
      <c r="E13" s="15">
        <v>8200</v>
      </c>
      <c r="F13" s="15">
        <f t="shared" si="2"/>
        <v>98400</v>
      </c>
      <c r="G13" s="15">
        <f t="shared" si="3"/>
        <v>69175.199999999997</v>
      </c>
      <c r="H13" s="15">
        <f t="shared" si="4"/>
        <v>8992.7759999999998</v>
      </c>
    </row>
    <row r="14" spans="1:8" x14ac:dyDescent="0.3">
      <c r="A14" s="12" t="s">
        <v>17</v>
      </c>
      <c r="B14" s="13">
        <v>138.57202990300016</v>
      </c>
      <c r="C14" s="14">
        <f t="shared" si="0"/>
        <v>0.83099999999999996</v>
      </c>
      <c r="D14" s="14">
        <f t="shared" si="1"/>
        <v>0.83099999999999996</v>
      </c>
      <c r="E14" s="15">
        <v>9484</v>
      </c>
      <c r="F14" s="15">
        <f t="shared" si="2"/>
        <v>113808</v>
      </c>
      <c r="G14" s="15">
        <f t="shared" si="3"/>
        <v>94574.447999999989</v>
      </c>
      <c r="H14" s="15">
        <f t="shared" si="4"/>
        <v>12294.678239999999</v>
      </c>
    </row>
    <row r="15" spans="1:8" x14ac:dyDescent="0.3">
      <c r="A15" s="12" t="s">
        <v>18</v>
      </c>
      <c r="B15" s="13">
        <v>453.39592964416448</v>
      </c>
      <c r="C15" s="14">
        <f t="shared" si="0"/>
        <v>2.72</v>
      </c>
      <c r="D15" s="14">
        <f t="shared" si="1"/>
        <v>2.72</v>
      </c>
      <c r="E15" s="15">
        <v>20791</v>
      </c>
      <c r="F15" s="15">
        <f t="shared" si="2"/>
        <v>249492</v>
      </c>
      <c r="G15" s="15">
        <f t="shared" si="3"/>
        <v>678618.24</v>
      </c>
      <c r="H15" s="15">
        <f t="shared" si="4"/>
        <v>88220.371200000009</v>
      </c>
    </row>
    <row r="16" spans="1:8" x14ac:dyDescent="0.3">
      <c r="A16" s="12" t="s">
        <v>19</v>
      </c>
      <c r="B16" s="13">
        <v>64.272790537749927</v>
      </c>
      <c r="C16" s="14">
        <f t="shared" si="0"/>
        <v>0.38600000000000001</v>
      </c>
      <c r="D16" s="14">
        <f t="shared" si="1"/>
        <v>0.38600000000000001</v>
      </c>
      <c r="E16" s="15">
        <v>9165</v>
      </c>
      <c r="F16" s="15">
        <f t="shared" si="2"/>
        <v>109980</v>
      </c>
      <c r="G16" s="15">
        <f t="shared" si="3"/>
        <v>42452.28</v>
      </c>
      <c r="H16" s="15">
        <f t="shared" si="4"/>
        <v>5518.7964000000002</v>
      </c>
    </row>
    <row r="17" spans="1:8" x14ac:dyDescent="0.3">
      <c r="A17" s="12" t="s">
        <v>20</v>
      </c>
      <c r="B17" s="13">
        <v>98.931502727500174</v>
      </c>
      <c r="C17" s="14">
        <f t="shared" si="0"/>
        <v>0.59399999999999997</v>
      </c>
      <c r="D17" s="14">
        <f t="shared" si="1"/>
        <v>0.59399999999999997</v>
      </c>
      <c r="E17" s="15">
        <v>12729</v>
      </c>
      <c r="F17" s="15">
        <f t="shared" si="2"/>
        <v>152748</v>
      </c>
      <c r="G17" s="15">
        <f t="shared" si="3"/>
        <v>90732.311999999991</v>
      </c>
      <c r="H17" s="15">
        <f t="shared" si="4"/>
        <v>11795.200559999999</v>
      </c>
    </row>
    <row r="18" spans="1:8" x14ac:dyDescent="0.3">
      <c r="A18" s="12" t="s">
        <v>21</v>
      </c>
      <c r="B18" s="13">
        <v>92.373874844916628</v>
      </c>
      <c r="C18" s="14">
        <f t="shared" si="0"/>
        <v>0.55400000000000005</v>
      </c>
      <c r="D18" s="14">
        <f t="shared" si="1"/>
        <v>0.55400000000000005</v>
      </c>
      <c r="E18" s="15">
        <v>10759</v>
      </c>
      <c r="F18" s="15">
        <f t="shared" si="2"/>
        <v>129108</v>
      </c>
      <c r="G18" s="15">
        <f t="shared" si="3"/>
        <v>71525.832000000009</v>
      </c>
      <c r="H18" s="15">
        <f t="shared" si="4"/>
        <v>9298.3581600000016</v>
      </c>
    </row>
    <row r="19" spans="1:8" x14ac:dyDescent="0.3">
      <c r="A19" s="12" t="s">
        <v>22</v>
      </c>
      <c r="B19" s="13">
        <v>138.85764079399976</v>
      </c>
      <c r="C19" s="14">
        <f t="shared" si="0"/>
        <v>0.83299999999999996</v>
      </c>
      <c r="D19" s="14">
        <f t="shared" si="1"/>
        <v>0.83299999999999996</v>
      </c>
      <c r="E19" s="15">
        <v>9711</v>
      </c>
      <c r="F19" s="15">
        <f t="shared" si="2"/>
        <v>116532</v>
      </c>
      <c r="G19" s="15">
        <f t="shared" si="3"/>
        <v>97071.156000000003</v>
      </c>
      <c r="H19" s="15">
        <f t="shared" si="4"/>
        <v>12619.25028</v>
      </c>
    </row>
    <row r="20" spans="1:8" x14ac:dyDescent="0.3">
      <c r="A20" s="12" t="s">
        <v>23</v>
      </c>
      <c r="B20" s="13">
        <v>153.43255711291678</v>
      </c>
      <c r="C20" s="14">
        <f t="shared" si="0"/>
        <v>0.92100000000000004</v>
      </c>
      <c r="D20" s="14">
        <f t="shared" si="1"/>
        <v>0.92100000000000004</v>
      </c>
      <c r="E20" s="15">
        <v>12897</v>
      </c>
      <c r="F20" s="15">
        <f t="shared" si="2"/>
        <v>154764</v>
      </c>
      <c r="G20" s="15">
        <f t="shared" si="3"/>
        <v>142537.644</v>
      </c>
      <c r="H20" s="15">
        <f t="shared" si="4"/>
        <v>18529.89372</v>
      </c>
    </row>
    <row r="21" spans="1:8" x14ac:dyDescent="0.3">
      <c r="A21" s="12" t="s">
        <v>24</v>
      </c>
      <c r="B21" s="13">
        <v>148.31135399633305</v>
      </c>
      <c r="C21" s="14">
        <f t="shared" si="0"/>
        <v>0.89</v>
      </c>
      <c r="D21" s="14">
        <f t="shared" si="1"/>
        <v>0.89</v>
      </c>
      <c r="E21" s="15">
        <v>13333</v>
      </c>
      <c r="F21" s="15">
        <f t="shared" si="2"/>
        <v>159996</v>
      </c>
      <c r="G21" s="15">
        <f t="shared" si="3"/>
        <v>142396.44</v>
      </c>
      <c r="H21" s="15">
        <f t="shared" si="4"/>
        <v>18511.537200000002</v>
      </c>
    </row>
    <row r="22" spans="1:8" x14ac:dyDescent="0.3">
      <c r="A22" s="12" t="s">
        <v>25</v>
      </c>
      <c r="B22" s="13">
        <v>93.9751467661671</v>
      </c>
      <c r="C22" s="14">
        <f t="shared" si="0"/>
        <v>0.56399999999999995</v>
      </c>
      <c r="D22" s="14">
        <f t="shared" si="1"/>
        <v>0.56399999999999995</v>
      </c>
      <c r="E22" s="15">
        <v>10634</v>
      </c>
      <c r="F22" s="15">
        <f t="shared" si="2"/>
        <v>127608</v>
      </c>
      <c r="G22" s="15">
        <f t="shared" si="3"/>
        <v>71970.911999999997</v>
      </c>
      <c r="H22" s="15">
        <f t="shared" si="4"/>
        <v>9356.2185599999993</v>
      </c>
    </row>
    <row r="23" spans="1:8" x14ac:dyDescent="0.3">
      <c r="A23" s="12" t="s">
        <v>26</v>
      </c>
      <c r="B23" s="13">
        <v>285.09938059241728</v>
      </c>
      <c r="C23" s="14">
        <f t="shared" si="0"/>
        <v>1.7110000000000001</v>
      </c>
      <c r="D23" s="14">
        <f t="shared" si="1"/>
        <v>1.7110000000000001</v>
      </c>
      <c r="E23" s="15">
        <v>34711</v>
      </c>
      <c r="F23" s="15">
        <f t="shared" si="2"/>
        <v>416532</v>
      </c>
      <c r="G23" s="15">
        <f t="shared" si="3"/>
        <v>712686.25199999998</v>
      </c>
      <c r="H23" s="15">
        <f t="shared" si="4"/>
        <v>92649.212759999995</v>
      </c>
    </row>
    <row r="24" spans="1:8" x14ac:dyDescent="0.3">
      <c r="A24" s="12" t="s">
        <v>27</v>
      </c>
      <c r="B24" s="13">
        <v>45.200522206916659</v>
      </c>
      <c r="C24" s="14">
        <f t="shared" si="0"/>
        <v>0.27100000000000002</v>
      </c>
      <c r="D24" s="14">
        <f t="shared" si="1"/>
        <v>0.27100000000000002</v>
      </c>
      <c r="E24" s="15">
        <v>11304</v>
      </c>
      <c r="F24" s="15">
        <f t="shared" si="2"/>
        <v>135648</v>
      </c>
      <c r="G24" s="15">
        <f t="shared" si="3"/>
        <v>36760.608</v>
      </c>
      <c r="H24" s="15">
        <f t="shared" si="4"/>
        <v>4778.8790399999998</v>
      </c>
    </row>
    <row r="25" spans="1:8" x14ac:dyDescent="0.3">
      <c r="A25" s="12" t="s">
        <v>28</v>
      </c>
      <c r="B25" s="13">
        <v>62.225752981083389</v>
      </c>
      <c r="C25" s="14">
        <f t="shared" si="0"/>
        <v>0.373</v>
      </c>
      <c r="D25" s="14">
        <f t="shared" si="1"/>
        <v>0.373</v>
      </c>
      <c r="E25" s="15">
        <v>13997</v>
      </c>
      <c r="F25" s="15">
        <f t="shared" si="2"/>
        <v>167964</v>
      </c>
      <c r="G25" s="15">
        <f t="shared" si="3"/>
        <v>62650.572</v>
      </c>
      <c r="H25" s="15">
        <f t="shared" si="4"/>
        <v>8144.5743600000005</v>
      </c>
    </row>
    <row r="26" spans="1:8" x14ac:dyDescent="0.3">
      <c r="A26" s="12" t="s">
        <v>29</v>
      </c>
      <c r="B26" s="13">
        <v>1.9376554050000019</v>
      </c>
      <c r="C26" s="14">
        <f t="shared" si="0"/>
        <v>1.2E-2</v>
      </c>
      <c r="D26" s="14"/>
      <c r="E26" s="15"/>
      <c r="F26" s="15"/>
      <c r="G26" s="15"/>
      <c r="H26" s="15"/>
    </row>
    <row r="27" spans="1:8" x14ac:dyDescent="0.3">
      <c r="A27" s="12" t="s">
        <v>30</v>
      </c>
      <c r="B27" s="13">
        <v>107.32972433016691</v>
      </c>
      <c r="C27" s="14">
        <f t="shared" si="0"/>
        <v>0.64400000000000002</v>
      </c>
      <c r="D27" s="14">
        <f t="shared" si="1"/>
        <v>0.64400000000000002</v>
      </c>
      <c r="E27" s="15">
        <v>15036</v>
      </c>
      <c r="F27" s="15">
        <f t="shared" si="2"/>
        <v>180432</v>
      </c>
      <c r="G27" s="15">
        <f t="shared" si="3"/>
        <v>116198.208</v>
      </c>
      <c r="H27" s="15">
        <f t="shared" si="4"/>
        <v>15105.767040000001</v>
      </c>
    </row>
    <row r="28" spans="1:8" x14ac:dyDescent="0.3">
      <c r="A28" s="12" t="s">
        <v>31</v>
      </c>
      <c r="B28" s="13">
        <v>131.67551280575003</v>
      </c>
      <c r="C28" s="14">
        <f t="shared" si="0"/>
        <v>0.79</v>
      </c>
      <c r="D28" s="14">
        <f t="shared" si="1"/>
        <v>0.79</v>
      </c>
      <c r="E28" s="15">
        <v>10344</v>
      </c>
      <c r="F28" s="15">
        <f t="shared" si="2"/>
        <v>124128</v>
      </c>
      <c r="G28" s="15">
        <f t="shared" si="3"/>
        <v>98061.12000000001</v>
      </c>
      <c r="H28" s="15">
        <f t="shared" si="4"/>
        <v>12747.945600000001</v>
      </c>
    </row>
    <row r="29" spans="1:8" x14ac:dyDescent="0.3">
      <c r="A29" s="12" t="s">
        <v>32</v>
      </c>
      <c r="B29" s="13">
        <v>112.9038124435834</v>
      </c>
      <c r="C29" s="14">
        <f t="shared" si="0"/>
        <v>0.67700000000000005</v>
      </c>
      <c r="D29" s="14">
        <f t="shared" si="1"/>
        <v>0.67700000000000005</v>
      </c>
      <c r="E29" s="15">
        <v>13844</v>
      </c>
      <c r="F29" s="15">
        <f t="shared" si="2"/>
        <v>166128</v>
      </c>
      <c r="G29" s="15">
        <f t="shared" si="3"/>
        <v>112468.656</v>
      </c>
      <c r="H29" s="15">
        <f t="shared" si="4"/>
        <v>14620.925280000001</v>
      </c>
    </row>
    <row r="30" spans="1:8" x14ac:dyDescent="0.3">
      <c r="A30" s="12" t="s">
        <v>33</v>
      </c>
      <c r="B30" s="13">
        <v>156.91847487416632</v>
      </c>
      <c r="C30" s="14">
        <f t="shared" si="0"/>
        <v>0.94199999999999995</v>
      </c>
      <c r="D30" s="14">
        <f t="shared" si="1"/>
        <v>0.94199999999999995</v>
      </c>
      <c r="E30" s="15">
        <v>15564</v>
      </c>
      <c r="F30" s="15">
        <f t="shared" si="2"/>
        <v>186768</v>
      </c>
      <c r="G30" s="15">
        <f t="shared" si="3"/>
        <v>175935.45599999998</v>
      </c>
      <c r="H30" s="15">
        <f t="shared" si="4"/>
        <v>22871.609279999997</v>
      </c>
    </row>
    <row r="31" spans="1:8" x14ac:dyDescent="0.3">
      <c r="A31" s="12" t="s">
        <v>34</v>
      </c>
      <c r="B31" s="13">
        <v>35.638550326083333</v>
      </c>
      <c r="C31" s="14">
        <f t="shared" si="0"/>
        <v>0.214</v>
      </c>
      <c r="D31" s="14">
        <f t="shared" si="1"/>
        <v>0.214</v>
      </c>
      <c r="E31" s="15">
        <v>14478</v>
      </c>
      <c r="F31" s="15">
        <f t="shared" si="2"/>
        <v>173736</v>
      </c>
      <c r="G31" s="15">
        <f t="shared" si="3"/>
        <v>37179.504000000001</v>
      </c>
      <c r="H31" s="15">
        <f t="shared" si="4"/>
        <v>4833.3355200000005</v>
      </c>
    </row>
    <row r="32" spans="1:8" x14ac:dyDescent="0.3">
      <c r="A32" s="12" t="s">
        <v>35</v>
      </c>
      <c r="B32" s="13">
        <v>61.226340131999834</v>
      </c>
      <c r="C32" s="14">
        <f t="shared" si="0"/>
        <v>0.36699999999999999</v>
      </c>
      <c r="D32" s="14">
        <f t="shared" si="1"/>
        <v>0.36699999999999999</v>
      </c>
      <c r="E32" s="15">
        <v>10412</v>
      </c>
      <c r="F32" s="15">
        <f t="shared" si="2"/>
        <v>124944</v>
      </c>
      <c r="G32" s="15">
        <f t="shared" si="3"/>
        <v>45854.447999999997</v>
      </c>
      <c r="H32" s="15">
        <f t="shared" si="4"/>
        <v>5961.0782399999998</v>
      </c>
    </row>
    <row r="33" spans="1:8" x14ac:dyDescent="0.3">
      <c r="A33" s="12" t="s">
        <v>36</v>
      </c>
      <c r="B33" s="13">
        <v>56.613236482333264</v>
      </c>
      <c r="C33" s="14">
        <f t="shared" si="0"/>
        <v>0.34</v>
      </c>
      <c r="D33" s="14">
        <f t="shared" si="1"/>
        <v>0.34</v>
      </c>
      <c r="E33" s="15">
        <v>8578</v>
      </c>
      <c r="F33" s="15">
        <f t="shared" si="2"/>
        <v>102936</v>
      </c>
      <c r="G33" s="15">
        <f t="shared" si="3"/>
        <v>34998.240000000005</v>
      </c>
      <c r="H33" s="15">
        <f t="shared" si="4"/>
        <v>4549.771200000001</v>
      </c>
    </row>
    <row r="34" spans="1:8" x14ac:dyDescent="0.3">
      <c r="A34" s="12" t="s">
        <v>37</v>
      </c>
      <c r="B34" s="13">
        <v>314.59376779833281</v>
      </c>
      <c r="C34" s="14">
        <f t="shared" si="0"/>
        <v>1.8879999999999999</v>
      </c>
      <c r="D34" s="14">
        <f t="shared" si="1"/>
        <v>1.8879999999999999</v>
      </c>
      <c r="E34" s="15">
        <v>22691</v>
      </c>
      <c r="F34" s="15">
        <f t="shared" si="2"/>
        <v>272292</v>
      </c>
      <c r="G34" s="15">
        <f t="shared" si="3"/>
        <v>514087.29599999997</v>
      </c>
      <c r="H34" s="15">
        <f t="shared" si="4"/>
        <v>66831.348480000001</v>
      </c>
    </row>
    <row r="35" spans="1:8" x14ac:dyDescent="0.3">
      <c r="A35" s="12" t="s">
        <v>38</v>
      </c>
      <c r="B35" s="13">
        <v>58.052208937916632</v>
      </c>
      <c r="C35" s="14">
        <f t="shared" si="0"/>
        <v>0.34799999999999998</v>
      </c>
      <c r="D35" s="14">
        <f t="shared" si="1"/>
        <v>0.34799999999999998</v>
      </c>
      <c r="E35" s="15">
        <v>10264</v>
      </c>
      <c r="F35" s="15">
        <f t="shared" si="2"/>
        <v>123168</v>
      </c>
      <c r="G35" s="15">
        <f t="shared" si="3"/>
        <v>42862.464</v>
      </c>
      <c r="H35" s="15">
        <f t="shared" si="4"/>
        <v>5572.12032</v>
      </c>
    </row>
    <row r="36" spans="1:8" x14ac:dyDescent="0.3">
      <c r="A36" s="12" t="s">
        <v>39</v>
      </c>
      <c r="B36" s="13">
        <v>40.489058388333348</v>
      </c>
      <c r="C36" s="14">
        <f t="shared" si="0"/>
        <v>0.24299999999999999</v>
      </c>
      <c r="D36" s="14">
        <f t="shared" si="1"/>
        <v>0.24299999999999999</v>
      </c>
      <c r="E36" s="15">
        <v>8992</v>
      </c>
      <c r="F36" s="15">
        <f t="shared" si="2"/>
        <v>107904</v>
      </c>
      <c r="G36" s="15">
        <f t="shared" si="3"/>
        <v>26220.671999999999</v>
      </c>
      <c r="H36" s="15">
        <f t="shared" si="4"/>
        <v>3408.6873599999999</v>
      </c>
    </row>
    <row r="37" spans="1:8" x14ac:dyDescent="0.3">
      <c r="A37" s="12" t="s">
        <v>40</v>
      </c>
      <c r="B37" s="13">
        <v>322.42078195100117</v>
      </c>
      <c r="C37" s="14">
        <f t="shared" si="0"/>
        <v>1.9350000000000001</v>
      </c>
      <c r="D37" s="14">
        <f t="shared" si="1"/>
        <v>1.9350000000000001</v>
      </c>
      <c r="E37" s="15">
        <v>19869</v>
      </c>
      <c r="F37" s="15">
        <f t="shared" si="2"/>
        <v>238428</v>
      </c>
      <c r="G37" s="15">
        <f t="shared" si="3"/>
        <v>461358.18</v>
      </c>
      <c r="H37" s="15">
        <f t="shared" si="4"/>
        <v>59976.563399999999</v>
      </c>
    </row>
    <row r="38" spans="1:8" x14ac:dyDescent="0.3">
      <c r="A38" s="12" t="s">
        <v>41</v>
      </c>
      <c r="B38" s="13">
        <v>863.90885185242087</v>
      </c>
      <c r="C38" s="14">
        <f t="shared" si="0"/>
        <v>5.1829999999999998</v>
      </c>
      <c r="D38" s="14">
        <f t="shared" si="1"/>
        <v>5.1829999999999998</v>
      </c>
      <c r="E38" s="15">
        <v>16309</v>
      </c>
      <c r="F38" s="15">
        <f t="shared" si="2"/>
        <v>195708</v>
      </c>
      <c r="G38" s="15">
        <f t="shared" si="3"/>
        <v>1014354.564</v>
      </c>
      <c r="H38" s="15">
        <f t="shared" si="4"/>
        <v>131866.09332000001</v>
      </c>
    </row>
    <row r="39" spans="1:8" x14ac:dyDescent="0.3">
      <c r="A39" s="12" t="s">
        <v>42</v>
      </c>
      <c r="B39" s="13">
        <v>147.7481381025834</v>
      </c>
      <c r="C39" s="14">
        <f t="shared" si="0"/>
        <v>0.88600000000000001</v>
      </c>
      <c r="D39" s="14">
        <f t="shared" si="1"/>
        <v>0.88600000000000001</v>
      </c>
      <c r="E39" s="15">
        <v>12492</v>
      </c>
      <c r="F39" s="15">
        <f t="shared" si="2"/>
        <v>149904</v>
      </c>
      <c r="G39" s="15">
        <f t="shared" si="3"/>
        <v>132814.94399999999</v>
      </c>
      <c r="H39" s="15">
        <f t="shared" si="4"/>
        <v>17265.942719999999</v>
      </c>
    </row>
    <row r="40" spans="1:8" x14ac:dyDescent="0.3">
      <c r="A40" s="12" t="s">
        <v>43</v>
      </c>
      <c r="B40" s="13">
        <v>274.35404487241703</v>
      </c>
      <c r="C40" s="14">
        <f t="shared" si="0"/>
        <v>1.6459999999999999</v>
      </c>
      <c r="D40" s="14">
        <f t="shared" si="1"/>
        <v>1.6459999999999999</v>
      </c>
      <c r="E40" s="15">
        <v>11140</v>
      </c>
      <c r="F40" s="15">
        <f t="shared" si="2"/>
        <v>133680</v>
      </c>
      <c r="G40" s="15">
        <f t="shared" si="3"/>
        <v>220037.28</v>
      </c>
      <c r="H40" s="15">
        <f t="shared" si="4"/>
        <v>28604.846400000002</v>
      </c>
    </row>
    <row r="41" spans="1:8" x14ac:dyDescent="0.3">
      <c r="A41" s="12" t="s">
        <v>44</v>
      </c>
      <c r="B41" s="13">
        <v>583.27258567258559</v>
      </c>
      <c r="C41" s="14">
        <f t="shared" si="0"/>
        <v>3.5</v>
      </c>
      <c r="D41" s="14">
        <f t="shared" si="1"/>
        <v>3.5</v>
      </c>
      <c r="E41" s="15">
        <v>12645</v>
      </c>
      <c r="F41" s="15">
        <f t="shared" si="2"/>
        <v>151740</v>
      </c>
      <c r="G41" s="15">
        <f t="shared" si="3"/>
        <v>531090</v>
      </c>
      <c r="H41" s="15">
        <f t="shared" si="4"/>
        <v>69041.7</v>
      </c>
    </row>
    <row r="42" spans="1:8" x14ac:dyDescent="0.3">
      <c r="A42" s="12" t="s">
        <v>45</v>
      </c>
      <c r="B42" s="13">
        <v>71.413134774749906</v>
      </c>
      <c r="C42" s="14">
        <f t="shared" si="0"/>
        <v>0.42799999999999999</v>
      </c>
      <c r="D42" s="14">
        <f t="shared" si="1"/>
        <v>0.42799999999999999</v>
      </c>
      <c r="E42" s="15">
        <v>20438</v>
      </c>
      <c r="F42" s="15">
        <f t="shared" si="2"/>
        <v>245256</v>
      </c>
      <c r="G42" s="15">
        <f t="shared" si="3"/>
        <v>104969.568</v>
      </c>
      <c r="H42" s="15">
        <f t="shared" si="4"/>
        <v>13646.04384</v>
      </c>
    </row>
    <row r="43" spans="1:8" x14ac:dyDescent="0.3">
      <c r="A43" s="12" t="s">
        <v>46</v>
      </c>
      <c r="B43" s="13">
        <v>637.5479442155829</v>
      </c>
      <c r="C43" s="14">
        <f t="shared" si="0"/>
        <v>3.8250000000000002</v>
      </c>
      <c r="D43" s="14">
        <f t="shared" si="1"/>
        <v>3.8250000000000002</v>
      </c>
      <c r="E43" s="15">
        <v>12737</v>
      </c>
      <c r="F43" s="15">
        <f t="shared" si="2"/>
        <v>152844</v>
      </c>
      <c r="G43" s="15">
        <f t="shared" si="3"/>
        <v>584628.30000000005</v>
      </c>
      <c r="H43" s="15">
        <f t="shared" si="4"/>
        <v>76001.679000000004</v>
      </c>
    </row>
    <row r="44" spans="1:8" x14ac:dyDescent="0.3">
      <c r="A44" s="12" t="s">
        <v>47</v>
      </c>
      <c r="B44" s="13">
        <v>90.754211647250258</v>
      </c>
      <c r="C44" s="14">
        <f t="shared" si="0"/>
        <v>0.54500000000000004</v>
      </c>
      <c r="D44" s="14"/>
      <c r="E44" s="15"/>
      <c r="F44" s="15"/>
      <c r="G44" s="15"/>
      <c r="H44" s="15"/>
    </row>
    <row r="45" spans="1:8" ht="37.5" x14ac:dyDescent="0.3">
      <c r="A45" s="12" t="s">
        <v>48</v>
      </c>
      <c r="B45" s="13">
        <v>195.02151171075056</v>
      </c>
      <c r="C45" s="14">
        <f t="shared" si="0"/>
        <v>1.17</v>
      </c>
      <c r="D45" s="14">
        <f t="shared" si="1"/>
        <v>1.17</v>
      </c>
      <c r="E45" s="15">
        <v>11903</v>
      </c>
      <c r="F45" s="15">
        <f t="shared" si="2"/>
        <v>142836</v>
      </c>
      <c r="G45" s="15">
        <f t="shared" si="3"/>
        <v>167118.12</v>
      </c>
      <c r="H45" s="15">
        <f t="shared" si="4"/>
        <v>21725.355599999999</v>
      </c>
    </row>
    <row r="46" spans="1:8" ht="37.5" x14ac:dyDescent="0.3">
      <c r="A46" s="12" t="s">
        <v>49</v>
      </c>
      <c r="B46" s="13">
        <v>58.386069478166604</v>
      </c>
      <c r="C46" s="14">
        <f t="shared" si="0"/>
        <v>0.35</v>
      </c>
      <c r="D46" s="14">
        <f t="shared" si="1"/>
        <v>0.35</v>
      </c>
      <c r="E46" s="15">
        <v>11640</v>
      </c>
      <c r="F46" s="15">
        <f t="shared" si="2"/>
        <v>139680</v>
      </c>
      <c r="G46" s="15">
        <f t="shared" si="3"/>
        <v>48888</v>
      </c>
      <c r="H46" s="15">
        <f t="shared" si="4"/>
        <v>6355.4400000000005</v>
      </c>
    </row>
    <row r="47" spans="1:8" ht="37.5" x14ac:dyDescent="0.3">
      <c r="A47" s="12" t="s">
        <v>50</v>
      </c>
      <c r="B47" s="13">
        <v>106.30141713416675</v>
      </c>
      <c r="C47" s="14">
        <f t="shared" si="0"/>
        <v>0.63800000000000001</v>
      </c>
      <c r="D47" s="14">
        <f t="shared" si="1"/>
        <v>0.63800000000000001</v>
      </c>
      <c r="E47" s="15">
        <v>11637</v>
      </c>
      <c r="F47" s="15">
        <f t="shared" si="2"/>
        <v>139644</v>
      </c>
      <c r="G47" s="15">
        <f t="shared" si="3"/>
        <v>89092.872000000003</v>
      </c>
      <c r="H47" s="15">
        <f t="shared" si="4"/>
        <v>11582.07336</v>
      </c>
    </row>
    <row r="48" spans="1:8" x14ac:dyDescent="0.3">
      <c r="A48" s="12" t="s">
        <v>51</v>
      </c>
      <c r="B48" s="13">
        <v>347.87045092399967</v>
      </c>
      <c r="C48" s="14">
        <f t="shared" si="0"/>
        <v>2.0870000000000002</v>
      </c>
      <c r="D48" s="14"/>
      <c r="E48" s="15"/>
      <c r="F48" s="15"/>
      <c r="G48" s="15"/>
      <c r="H48" s="15"/>
    </row>
    <row r="49" spans="1:8" x14ac:dyDescent="0.3">
      <c r="A49" s="12" t="s">
        <v>52</v>
      </c>
      <c r="B49" s="13">
        <v>458.31543461600188</v>
      </c>
      <c r="C49" s="14">
        <f t="shared" si="0"/>
        <v>2.75</v>
      </c>
      <c r="D49" s="14">
        <f t="shared" si="1"/>
        <v>2.75</v>
      </c>
      <c r="E49" s="15">
        <v>10359</v>
      </c>
      <c r="F49" s="15">
        <f t="shared" si="2"/>
        <v>124308</v>
      </c>
      <c r="G49" s="15">
        <f t="shared" si="3"/>
        <v>341847</v>
      </c>
      <c r="H49" s="15">
        <f t="shared" si="4"/>
        <v>44440.11</v>
      </c>
    </row>
    <row r="50" spans="1:8" x14ac:dyDescent="0.3">
      <c r="A50" s="12" t="s">
        <v>53</v>
      </c>
      <c r="B50" s="13">
        <v>447.20960031699781</v>
      </c>
      <c r="C50" s="14">
        <f t="shared" si="0"/>
        <v>2.6829999999999998</v>
      </c>
      <c r="D50" s="14">
        <f t="shared" si="1"/>
        <v>2.6829999999999998</v>
      </c>
      <c r="E50" s="15">
        <v>12761</v>
      </c>
      <c r="F50" s="15">
        <f t="shared" si="2"/>
        <v>153132</v>
      </c>
      <c r="G50" s="15">
        <f t="shared" si="3"/>
        <v>410853.15599999996</v>
      </c>
      <c r="H50" s="15">
        <f t="shared" si="4"/>
        <v>53410.910279999996</v>
      </c>
    </row>
    <row r="51" spans="1:8" x14ac:dyDescent="0.3">
      <c r="A51" s="12" t="s">
        <v>54</v>
      </c>
      <c r="B51" s="13">
        <v>65.508414179750105</v>
      </c>
      <c r="C51" s="14">
        <f t="shared" si="0"/>
        <v>0.39300000000000002</v>
      </c>
      <c r="D51" s="14">
        <f t="shared" si="1"/>
        <v>0.39300000000000002</v>
      </c>
      <c r="E51" s="15">
        <v>9255</v>
      </c>
      <c r="F51" s="15">
        <f t="shared" si="2"/>
        <v>111060</v>
      </c>
      <c r="G51" s="15">
        <f t="shared" si="3"/>
        <v>43646.58</v>
      </c>
      <c r="H51" s="15">
        <f t="shared" si="4"/>
        <v>5674.0554000000002</v>
      </c>
    </row>
    <row r="52" spans="1:8" x14ac:dyDescent="0.3">
      <c r="A52" s="12" t="s">
        <v>55</v>
      </c>
      <c r="B52" s="13">
        <v>69.780999036666628</v>
      </c>
      <c r="C52" s="14">
        <f t="shared" si="0"/>
        <v>0.41899999999999998</v>
      </c>
      <c r="D52" s="14">
        <f t="shared" si="1"/>
        <v>0.41899999999999998</v>
      </c>
      <c r="E52" s="15">
        <v>8997</v>
      </c>
      <c r="F52" s="15">
        <f t="shared" si="2"/>
        <v>107964</v>
      </c>
      <c r="G52" s="15">
        <f t="shared" si="3"/>
        <v>45236.915999999997</v>
      </c>
      <c r="H52" s="15">
        <f t="shared" si="4"/>
        <v>5880.7990799999998</v>
      </c>
    </row>
    <row r="53" spans="1:8" x14ac:dyDescent="0.3">
      <c r="A53" s="12" t="s">
        <v>56</v>
      </c>
      <c r="B53" s="13">
        <v>377.88624982891508</v>
      </c>
      <c r="C53" s="14">
        <f t="shared" si="0"/>
        <v>2.2669999999999999</v>
      </c>
      <c r="D53" s="14">
        <f t="shared" si="1"/>
        <v>2.2669999999999999</v>
      </c>
      <c r="E53" s="15">
        <v>14011</v>
      </c>
      <c r="F53" s="15">
        <f t="shared" si="2"/>
        <v>168132</v>
      </c>
      <c r="G53" s="15">
        <f t="shared" si="3"/>
        <v>381155.24400000001</v>
      </c>
      <c r="H53" s="15">
        <f t="shared" si="4"/>
        <v>49550.18172</v>
      </c>
    </row>
    <row r="54" spans="1:8" x14ac:dyDescent="0.3">
      <c r="A54" s="12" t="s">
        <v>57</v>
      </c>
      <c r="B54" s="13">
        <v>166.97619846316681</v>
      </c>
      <c r="C54" s="14">
        <f t="shared" si="0"/>
        <v>1.002</v>
      </c>
      <c r="D54" s="14">
        <f t="shared" si="1"/>
        <v>1.002</v>
      </c>
      <c r="E54" s="15">
        <v>10697</v>
      </c>
      <c r="F54" s="15">
        <f t="shared" si="2"/>
        <v>128364</v>
      </c>
      <c r="G54" s="15">
        <f t="shared" si="3"/>
        <v>128620.728</v>
      </c>
      <c r="H54" s="15">
        <f t="shared" si="4"/>
        <v>16720.694640000002</v>
      </c>
    </row>
    <row r="55" spans="1:8" x14ac:dyDescent="0.3">
      <c r="A55" s="12" t="s">
        <v>58</v>
      </c>
      <c r="B55" s="13">
        <v>134.41106172291666</v>
      </c>
      <c r="C55" s="14">
        <f t="shared" si="0"/>
        <v>0.80600000000000005</v>
      </c>
      <c r="D55" s="14">
        <f t="shared" si="1"/>
        <v>0.80600000000000005</v>
      </c>
      <c r="E55" s="15">
        <v>9156</v>
      </c>
      <c r="F55" s="15">
        <f t="shared" si="2"/>
        <v>109872</v>
      </c>
      <c r="G55" s="15">
        <f t="shared" si="3"/>
        <v>88556.832000000009</v>
      </c>
      <c r="H55" s="15">
        <f t="shared" si="4"/>
        <v>11512.388160000002</v>
      </c>
    </row>
    <row r="56" spans="1:8" x14ac:dyDescent="0.3">
      <c r="A56" s="12" t="s">
        <v>59</v>
      </c>
      <c r="B56" s="13">
        <v>219.69611377566761</v>
      </c>
      <c r="C56" s="14">
        <f t="shared" si="0"/>
        <v>1.3180000000000001</v>
      </c>
      <c r="D56" s="14">
        <f t="shared" si="1"/>
        <v>1.3180000000000001</v>
      </c>
      <c r="E56" s="15">
        <v>12286</v>
      </c>
      <c r="F56" s="15">
        <f t="shared" si="2"/>
        <v>147432</v>
      </c>
      <c r="G56" s="15">
        <f t="shared" si="3"/>
        <v>194315.37600000002</v>
      </c>
      <c r="H56" s="15">
        <f t="shared" si="4"/>
        <v>25260.998880000003</v>
      </c>
    </row>
    <row r="57" spans="1:8" x14ac:dyDescent="0.3">
      <c r="A57" s="12" t="s">
        <v>60</v>
      </c>
      <c r="B57" s="13">
        <v>172.76920694941739</v>
      </c>
      <c r="C57" s="14">
        <f t="shared" si="0"/>
        <v>1.0369999999999999</v>
      </c>
      <c r="D57" s="14">
        <f t="shared" si="1"/>
        <v>1.0369999999999999</v>
      </c>
      <c r="E57" s="15">
        <v>8985</v>
      </c>
      <c r="F57" s="15">
        <f t="shared" si="2"/>
        <v>107820</v>
      </c>
      <c r="G57" s="15">
        <f t="shared" si="3"/>
        <v>111809.34</v>
      </c>
      <c r="H57" s="15">
        <f t="shared" si="4"/>
        <v>14535.2142</v>
      </c>
    </row>
    <row r="58" spans="1:8" x14ac:dyDescent="0.3">
      <c r="A58" s="12" t="s">
        <v>61</v>
      </c>
      <c r="B58" s="13">
        <v>306.83906405600021</v>
      </c>
      <c r="C58" s="14">
        <f t="shared" si="0"/>
        <v>1.841</v>
      </c>
      <c r="D58" s="14">
        <f t="shared" si="1"/>
        <v>1.841</v>
      </c>
      <c r="E58" s="15">
        <v>13101</v>
      </c>
      <c r="F58" s="15">
        <f t="shared" si="2"/>
        <v>157212</v>
      </c>
      <c r="G58" s="15">
        <f t="shared" si="3"/>
        <v>289427.29200000002</v>
      </c>
      <c r="H58" s="15">
        <f t="shared" si="4"/>
        <v>37625.547960000004</v>
      </c>
    </row>
    <row r="59" spans="1:8" x14ac:dyDescent="0.3">
      <c r="A59" s="12" t="s">
        <v>62</v>
      </c>
      <c r="B59" s="13">
        <v>287.16741108583381</v>
      </c>
      <c r="C59" s="14">
        <f t="shared" si="0"/>
        <v>1.7230000000000001</v>
      </c>
      <c r="D59" s="14">
        <f t="shared" si="1"/>
        <v>1.7230000000000001</v>
      </c>
      <c r="E59" s="15">
        <v>10531</v>
      </c>
      <c r="F59" s="15">
        <f t="shared" si="2"/>
        <v>126372</v>
      </c>
      <c r="G59" s="15">
        <f t="shared" si="3"/>
        <v>217738.95600000001</v>
      </c>
      <c r="H59" s="15">
        <f t="shared" si="4"/>
        <v>28306.064280000002</v>
      </c>
    </row>
    <row r="60" spans="1:8" x14ac:dyDescent="0.3">
      <c r="A60" s="12" t="s">
        <v>63</v>
      </c>
      <c r="B60" s="13">
        <v>190.92532491908332</v>
      </c>
      <c r="C60" s="14">
        <f t="shared" si="0"/>
        <v>1.1459999999999999</v>
      </c>
      <c r="D60" s="14">
        <f t="shared" si="1"/>
        <v>1.1459999999999999</v>
      </c>
      <c r="E60" s="15">
        <v>9487</v>
      </c>
      <c r="F60" s="15">
        <f t="shared" si="2"/>
        <v>113844</v>
      </c>
      <c r="G60" s="15">
        <f t="shared" si="3"/>
        <v>130465.22399999999</v>
      </c>
      <c r="H60" s="15">
        <f t="shared" si="4"/>
        <v>16960.47912</v>
      </c>
    </row>
    <row r="61" spans="1:8" x14ac:dyDescent="0.3">
      <c r="A61" s="12" t="s">
        <v>64</v>
      </c>
      <c r="B61" s="13">
        <v>203.32321696408411</v>
      </c>
      <c r="C61" s="14">
        <f t="shared" si="0"/>
        <v>1.22</v>
      </c>
      <c r="D61" s="14">
        <f t="shared" si="1"/>
        <v>1.22</v>
      </c>
      <c r="E61" s="15">
        <v>12451</v>
      </c>
      <c r="F61" s="15">
        <f t="shared" si="2"/>
        <v>149412</v>
      </c>
      <c r="G61" s="15">
        <f t="shared" si="3"/>
        <v>182282.63999999998</v>
      </c>
      <c r="H61" s="15">
        <f t="shared" si="4"/>
        <v>23696.743199999997</v>
      </c>
    </row>
    <row r="62" spans="1:8" x14ac:dyDescent="0.3">
      <c r="A62" s="12" t="s">
        <v>65</v>
      </c>
      <c r="B62" s="13">
        <v>284.25705992541623</v>
      </c>
      <c r="C62" s="14">
        <f t="shared" si="0"/>
        <v>1.706</v>
      </c>
      <c r="D62" s="14">
        <f t="shared" si="1"/>
        <v>1.706</v>
      </c>
      <c r="E62" s="15">
        <v>10276</v>
      </c>
      <c r="F62" s="15">
        <f t="shared" si="2"/>
        <v>123312</v>
      </c>
      <c r="G62" s="15">
        <f t="shared" si="3"/>
        <v>210370.272</v>
      </c>
      <c r="H62" s="15">
        <f t="shared" si="4"/>
        <v>27348.13536</v>
      </c>
    </row>
    <row r="63" spans="1:8" x14ac:dyDescent="0.3">
      <c r="A63" s="12" t="s">
        <v>66</v>
      </c>
      <c r="B63" s="13">
        <v>111.91648045208373</v>
      </c>
      <c r="C63" s="14">
        <f t="shared" si="0"/>
        <v>0.67100000000000004</v>
      </c>
      <c r="D63" s="14">
        <f t="shared" si="1"/>
        <v>0.67100000000000004</v>
      </c>
      <c r="E63" s="15">
        <v>9909</v>
      </c>
      <c r="F63" s="15">
        <f t="shared" si="2"/>
        <v>118908</v>
      </c>
      <c r="G63" s="15">
        <f t="shared" si="3"/>
        <v>79787.268000000011</v>
      </c>
      <c r="H63" s="15">
        <f t="shared" si="4"/>
        <v>10372.344840000002</v>
      </c>
    </row>
    <row r="64" spans="1:8" x14ac:dyDescent="0.3">
      <c r="A64" s="12" t="s">
        <v>67</v>
      </c>
      <c r="B64" s="13">
        <v>78.323847618583358</v>
      </c>
      <c r="C64" s="14">
        <f t="shared" si="0"/>
        <v>0.47</v>
      </c>
      <c r="D64" s="14">
        <f t="shared" si="1"/>
        <v>0.47</v>
      </c>
      <c r="E64" s="15">
        <v>8260</v>
      </c>
      <c r="F64" s="15">
        <f t="shared" si="2"/>
        <v>99120</v>
      </c>
      <c r="G64" s="15">
        <f t="shared" si="3"/>
        <v>46586.399999999994</v>
      </c>
      <c r="H64" s="15">
        <f t="shared" si="4"/>
        <v>6056.2319999999991</v>
      </c>
    </row>
    <row r="65" spans="1:8" x14ac:dyDescent="0.3">
      <c r="A65" s="12" t="s">
        <v>68</v>
      </c>
      <c r="B65" s="13">
        <v>330.62508275708302</v>
      </c>
      <c r="C65" s="14">
        <f t="shared" si="0"/>
        <v>1.984</v>
      </c>
      <c r="D65" s="14">
        <f t="shared" si="1"/>
        <v>1.984</v>
      </c>
      <c r="E65" s="15">
        <v>15365</v>
      </c>
      <c r="F65" s="15">
        <f t="shared" si="2"/>
        <v>184380</v>
      </c>
      <c r="G65" s="15">
        <f t="shared" si="3"/>
        <v>365809.91999999998</v>
      </c>
      <c r="H65" s="15">
        <f t="shared" si="4"/>
        <v>47555.289599999996</v>
      </c>
    </row>
    <row r="66" spans="1:8" ht="37.5" x14ac:dyDescent="0.3">
      <c r="A66" s="12" t="s">
        <v>69</v>
      </c>
      <c r="B66" s="13">
        <v>69.372181982499967</v>
      </c>
      <c r="C66" s="14">
        <f t="shared" si="0"/>
        <v>0.41599999999999998</v>
      </c>
      <c r="D66" s="14">
        <f t="shared" si="1"/>
        <v>0.41599999999999998</v>
      </c>
      <c r="E66" s="15">
        <v>19371</v>
      </c>
      <c r="F66" s="15">
        <f t="shared" si="2"/>
        <v>232452</v>
      </c>
      <c r="G66" s="15">
        <f t="shared" si="3"/>
        <v>96700.031999999992</v>
      </c>
      <c r="H66" s="15">
        <f t="shared" si="4"/>
        <v>12571.004159999999</v>
      </c>
    </row>
    <row r="67" spans="1:8" ht="37.5" x14ac:dyDescent="0.3">
      <c r="A67" s="12" t="s">
        <v>70</v>
      </c>
      <c r="B67" s="13">
        <v>20.645917533083331</v>
      </c>
      <c r="C67" s="14">
        <f t="shared" si="0"/>
        <v>0.124</v>
      </c>
      <c r="D67" s="14">
        <f t="shared" si="1"/>
        <v>0.124</v>
      </c>
      <c r="E67" s="15">
        <v>22718</v>
      </c>
      <c r="F67" s="15">
        <f t="shared" si="2"/>
        <v>272616</v>
      </c>
      <c r="G67" s="15">
        <f t="shared" si="3"/>
        <v>33804.383999999998</v>
      </c>
      <c r="H67" s="15">
        <f t="shared" si="4"/>
        <v>4394.5699199999999</v>
      </c>
    </row>
    <row r="68" spans="1:8" x14ac:dyDescent="0.3">
      <c r="A68" s="12" t="s">
        <v>71</v>
      </c>
      <c r="B68" s="13">
        <v>159.4280845719164</v>
      </c>
      <c r="C68" s="14">
        <f t="shared" si="0"/>
        <v>0.95699999999999996</v>
      </c>
      <c r="D68" s="14">
        <f t="shared" si="1"/>
        <v>0.95699999999999996</v>
      </c>
      <c r="E68" s="15">
        <v>14240</v>
      </c>
      <c r="F68" s="15">
        <f t="shared" si="2"/>
        <v>170880</v>
      </c>
      <c r="G68" s="15">
        <f t="shared" si="3"/>
        <v>163532.16</v>
      </c>
      <c r="H68" s="15">
        <f t="shared" si="4"/>
        <v>21259.180800000002</v>
      </c>
    </row>
    <row r="69" spans="1:8" x14ac:dyDescent="0.3">
      <c r="A69" s="12" t="s">
        <v>72</v>
      </c>
      <c r="B69" s="13">
        <v>306.7900723057511</v>
      </c>
      <c r="C69" s="14">
        <f t="shared" si="0"/>
        <v>1.841</v>
      </c>
      <c r="D69" s="14">
        <f t="shared" si="1"/>
        <v>1.841</v>
      </c>
      <c r="E69" s="15">
        <v>10545</v>
      </c>
      <c r="F69" s="15">
        <f t="shared" si="2"/>
        <v>126540</v>
      </c>
      <c r="G69" s="15">
        <f t="shared" si="3"/>
        <v>232960.13999999998</v>
      </c>
      <c r="H69" s="15">
        <f t="shared" si="4"/>
        <v>30284.818199999998</v>
      </c>
    </row>
    <row r="70" spans="1:8" x14ac:dyDescent="0.3">
      <c r="A70" s="12" t="s">
        <v>73</v>
      </c>
      <c r="B70" s="13">
        <v>27.446136961250048</v>
      </c>
      <c r="C70" s="14">
        <f t="shared" si="0"/>
        <v>0.16500000000000001</v>
      </c>
      <c r="D70" s="14">
        <f t="shared" si="1"/>
        <v>0.16500000000000001</v>
      </c>
      <c r="E70" s="15">
        <v>10615</v>
      </c>
      <c r="F70" s="15">
        <f t="shared" si="2"/>
        <v>127380</v>
      </c>
      <c r="G70" s="15">
        <f t="shared" si="3"/>
        <v>21017.7</v>
      </c>
      <c r="H70" s="15">
        <f t="shared" si="4"/>
        <v>2732.3010000000004</v>
      </c>
    </row>
    <row r="71" spans="1:8" x14ac:dyDescent="0.3">
      <c r="A71" s="12" t="s">
        <v>74</v>
      </c>
      <c r="B71" s="13">
        <v>30.284319342999979</v>
      </c>
      <c r="C71" s="14">
        <f t="shared" ref="C71:C90" si="5">ROUND(B71*0.6%,3)</f>
        <v>0.182</v>
      </c>
      <c r="D71" s="14"/>
      <c r="E71" s="15"/>
      <c r="F71" s="15"/>
      <c r="G71" s="15"/>
      <c r="H71" s="15"/>
    </row>
    <row r="72" spans="1:8" x14ac:dyDescent="0.3">
      <c r="A72" s="12" t="s">
        <v>75</v>
      </c>
      <c r="B72" s="13">
        <v>69.733055290583408</v>
      </c>
      <c r="C72" s="14">
        <f t="shared" si="5"/>
        <v>0.41799999999999998</v>
      </c>
      <c r="D72" s="14">
        <f t="shared" ref="D72:D89" si="6">C72</f>
        <v>0.41799999999999998</v>
      </c>
      <c r="E72" s="15">
        <v>10839</v>
      </c>
      <c r="F72" s="15">
        <f t="shared" ref="F72:F89" si="7">E72*12</f>
        <v>130068</v>
      </c>
      <c r="G72" s="15">
        <f t="shared" ref="G72:G89" si="8">F72*C72</f>
        <v>54368.423999999999</v>
      </c>
      <c r="H72" s="15">
        <f t="shared" ref="H72:H89" si="9">G72*13%</f>
        <v>7067.8951200000001</v>
      </c>
    </row>
    <row r="73" spans="1:8" x14ac:dyDescent="0.3">
      <c r="A73" s="12" t="s">
        <v>76</v>
      </c>
      <c r="B73" s="13">
        <v>257.23225319608338</v>
      </c>
      <c r="C73" s="14">
        <f t="shared" si="5"/>
        <v>1.5429999999999999</v>
      </c>
      <c r="D73" s="14">
        <f t="shared" si="6"/>
        <v>1.5429999999999999</v>
      </c>
      <c r="E73" s="15">
        <v>10719</v>
      </c>
      <c r="F73" s="15">
        <f t="shared" si="7"/>
        <v>128628</v>
      </c>
      <c r="G73" s="15">
        <f t="shared" si="8"/>
        <v>198473.00399999999</v>
      </c>
      <c r="H73" s="15">
        <f t="shared" si="9"/>
        <v>25801.490519999999</v>
      </c>
    </row>
    <row r="74" spans="1:8" x14ac:dyDescent="0.3">
      <c r="A74" s="12" t="s">
        <v>77</v>
      </c>
      <c r="B74" s="13">
        <v>281.06589739933156</v>
      </c>
      <c r="C74" s="14">
        <f t="shared" si="5"/>
        <v>1.6859999999999999</v>
      </c>
      <c r="D74" s="14">
        <f t="shared" si="6"/>
        <v>1.6859999999999999</v>
      </c>
      <c r="E74" s="15">
        <v>13012</v>
      </c>
      <c r="F74" s="15">
        <f t="shared" si="7"/>
        <v>156144</v>
      </c>
      <c r="G74" s="15">
        <f t="shared" si="8"/>
        <v>263258.78399999999</v>
      </c>
      <c r="H74" s="15">
        <f t="shared" si="9"/>
        <v>34223.641920000002</v>
      </c>
    </row>
    <row r="75" spans="1:8" x14ac:dyDescent="0.3">
      <c r="A75" s="12" t="s">
        <v>78</v>
      </c>
      <c r="B75" s="13">
        <v>245.53514682308273</v>
      </c>
      <c r="C75" s="14">
        <f t="shared" si="5"/>
        <v>1.4730000000000001</v>
      </c>
      <c r="D75" s="14">
        <f t="shared" si="6"/>
        <v>1.4730000000000001</v>
      </c>
      <c r="E75" s="15">
        <v>13773</v>
      </c>
      <c r="F75" s="15">
        <f t="shared" si="7"/>
        <v>165276</v>
      </c>
      <c r="G75" s="15">
        <f t="shared" si="8"/>
        <v>243451.54800000001</v>
      </c>
      <c r="H75" s="15">
        <f t="shared" si="9"/>
        <v>31648.701240000002</v>
      </c>
    </row>
    <row r="76" spans="1:8" x14ac:dyDescent="0.3">
      <c r="A76" s="12" t="s">
        <v>79</v>
      </c>
      <c r="B76" s="13">
        <v>194.42691326308321</v>
      </c>
      <c r="C76" s="14">
        <f t="shared" si="5"/>
        <v>1.167</v>
      </c>
      <c r="D76" s="14">
        <f t="shared" si="6"/>
        <v>1.167</v>
      </c>
      <c r="E76" s="15">
        <v>10144</v>
      </c>
      <c r="F76" s="15">
        <f t="shared" si="7"/>
        <v>121728</v>
      </c>
      <c r="G76" s="15">
        <f t="shared" si="8"/>
        <v>142056.576</v>
      </c>
      <c r="H76" s="15">
        <f t="shared" si="9"/>
        <v>18467.354879999999</v>
      </c>
    </row>
    <row r="77" spans="1:8" x14ac:dyDescent="0.3">
      <c r="A77" s="12" t="s">
        <v>80</v>
      </c>
      <c r="B77" s="13">
        <v>175.40083984641703</v>
      </c>
      <c r="C77" s="14">
        <f t="shared" si="5"/>
        <v>1.052</v>
      </c>
      <c r="D77" s="14">
        <f t="shared" si="6"/>
        <v>1.052</v>
      </c>
      <c r="E77" s="15">
        <v>14608</v>
      </c>
      <c r="F77" s="15">
        <f t="shared" si="7"/>
        <v>175296</v>
      </c>
      <c r="G77" s="15">
        <f t="shared" si="8"/>
        <v>184411.39200000002</v>
      </c>
      <c r="H77" s="15">
        <f t="shared" si="9"/>
        <v>23973.480960000004</v>
      </c>
    </row>
    <row r="78" spans="1:8" x14ac:dyDescent="0.3">
      <c r="A78" s="12" t="s">
        <v>81</v>
      </c>
      <c r="B78" s="13">
        <v>286.4330642272501</v>
      </c>
      <c r="C78" s="14">
        <f t="shared" si="5"/>
        <v>1.7190000000000001</v>
      </c>
      <c r="D78" s="14">
        <f t="shared" si="6"/>
        <v>1.7190000000000001</v>
      </c>
      <c r="E78" s="15">
        <v>10641</v>
      </c>
      <c r="F78" s="15">
        <f t="shared" si="7"/>
        <v>127692</v>
      </c>
      <c r="G78" s="15">
        <f t="shared" si="8"/>
        <v>219502.54800000001</v>
      </c>
      <c r="H78" s="15">
        <f t="shared" si="9"/>
        <v>28535.331240000003</v>
      </c>
    </row>
    <row r="79" spans="1:8" x14ac:dyDescent="0.3">
      <c r="A79" s="12" t="s">
        <v>82</v>
      </c>
      <c r="B79" s="13">
        <v>113.40489673125018</v>
      </c>
      <c r="C79" s="14">
        <f t="shared" si="5"/>
        <v>0.68</v>
      </c>
      <c r="D79" s="14">
        <f t="shared" si="6"/>
        <v>0.68</v>
      </c>
      <c r="E79" s="15">
        <v>11178</v>
      </c>
      <c r="F79" s="15">
        <f t="shared" si="7"/>
        <v>134136</v>
      </c>
      <c r="G79" s="15">
        <f t="shared" si="8"/>
        <v>91212.48000000001</v>
      </c>
      <c r="H79" s="15">
        <f t="shared" si="9"/>
        <v>11857.622400000002</v>
      </c>
    </row>
    <row r="80" spans="1:8" x14ac:dyDescent="0.3">
      <c r="A80" s="12" t="s">
        <v>83</v>
      </c>
      <c r="B80" s="13">
        <v>138.50272908183322</v>
      </c>
      <c r="C80" s="14">
        <f t="shared" si="5"/>
        <v>0.83099999999999996</v>
      </c>
      <c r="D80" s="14">
        <f t="shared" si="6"/>
        <v>0.83099999999999996</v>
      </c>
      <c r="E80" s="15">
        <v>12812</v>
      </c>
      <c r="F80" s="15">
        <f t="shared" si="7"/>
        <v>153744</v>
      </c>
      <c r="G80" s="15">
        <f t="shared" si="8"/>
        <v>127761.264</v>
      </c>
      <c r="H80" s="15">
        <f t="shared" si="9"/>
        <v>16608.964319999999</v>
      </c>
    </row>
    <row r="81" spans="1:8" x14ac:dyDescent="0.3">
      <c r="A81" s="12" t="s">
        <v>84</v>
      </c>
      <c r="B81" s="13">
        <v>80.809187102833491</v>
      </c>
      <c r="C81" s="14">
        <f t="shared" si="5"/>
        <v>0.48499999999999999</v>
      </c>
      <c r="D81" s="14">
        <f t="shared" si="6"/>
        <v>0.48499999999999999</v>
      </c>
      <c r="E81" s="15">
        <v>19659</v>
      </c>
      <c r="F81" s="15">
        <f t="shared" si="7"/>
        <v>235908</v>
      </c>
      <c r="G81" s="15">
        <f t="shared" si="8"/>
        <v>114415.37999999999</v>
      </c>
      <c r="H81" s="15">
        <f t="shared" si="9"/>
        <v>14873.999399999999</v>
      </c>
    </row>
    <row r="82" spans="1:8" x14ac:dyDescent="0.3">
      <c r="A82" s="12" t="s">
        <v>85</v>
      </c>
      <c r="B82" s="13">
        <v>106.29595137433306</v>
      </c>
      <c r="C82" s="14">
        <f t="shared" si="5"/>
        <v>0.63800000000000001</v>
      </c>
      <c r="D82" s="14">
        <f t="shared" si="6"/>
        <v>0.63800000000000001</v>
      </c>
      <c r="E82" s="15">
        <v>14389</v>
      </c>
      <c r="F82" s="15">
        <f t="shared" si="7"/>
        <v>172668</v>
      </c>
      <c r="G82" s="15">
        <f t="shared" si="8"/>
        <v>110162.18400000001</v>
      </c>
      <c r="H82" s="15">
        <f t="shared" si="9"/>
        <v>14321.083920000001</v>
      </c>
    </row>
    <row r="83" spans="1:8" x14ac:dyDescent="0.3">
      <c r="A83" s="12" t="s">
        <v>86</v>
      </c>
      <c r="B83" s="13">
        <v>30.159716682333354</v>
      </c>
      <c r="C83" s="14">
        <f t="shared" si="5"/>
        <v>0.18099999999999999</v>
      </c>
      <c r="D83" s="14">
        <f t="shared" si="6"/>
        <v>0.18099999999999999</v>
      </c>
      <c r="E83" s="15">
        <v>21934</v>
      </c>
      <c r="F83" s="15">
        <f t="shared" si="7"/>
        <v>263208</v>
      </c>
      <c r="G83" s="15">
        <f t="shared" si="8"/>
        <v>47640.648000000001</v>
      </c>
      <c r="H83" s="15">
        <f t="shared" si="9"/>
        <v>6193.28424</v>
      </c>
    </row>
    <row r="84" spans="1:8" x14ac:dyDescent="0.3">
      <c r="A84" s="12" t="s">
        <v>87</v>
      </c>
      <c r="B84" s="13">
        <v>256.01192199633283</v>
      </c>
      <c r="C84" s="14">
        <f t="shared" si="5"/>
        <v>1.536</v>
      </c>
      <c r="D84" s="14">
        <f t="shared" si="6"/>
        <v>1.536</v>
      </c>
      <c r="E84" s="15">
        <v>13841</v>
      </c>
      <c r="F84" s="15">
        <f t="shared" si="7"/>
        <v>166092</v>
      </c>
      <c r="G84" s="15">
        <f t="shared" si="8"/>
        <v>255117.31200000001</v>
      </c>
      <c r="H84" s="15">
        <f t="shared" si="9"/>
        <v>33165.25056</v>
      </c>
    </row>
    <row r="85" spans="1:8" x14ac:dyDescent="0.3">
      <c r="A85" s="12" t="s">
        <v>88</v>
      </c>
      <c r="B85" s="13">
        <v>68.280853312583432</v>
      </c>
      <c r="C85" s="14">
        <f t="shared" si="5"/>
        <v>0.41</v>
      </c>
      <c r="D85" s="14">
        <f t="shared" si="6"/>
        <v>0.41</v>
      </c>
      <c r="E85" s="15">
        <v>19907</v>
      </c>
      <c r="F85" s="15">
        <f t="shared" si="7"/>
        <v>238884</v>
      </c>
      <c r="G85" s="15">
        <f t="shared" si="8"/>
        <v>97942.439999999988</v>
      </c>
      <c r="H85" s="15">
        <f t="shared" si="9"/>
        <v>12732.517199999998</v>
      </c>
    </row>
    <row r="86" spans="1:8" x14ac:dyDescent="0.3">
      <c r="A86" s="12" t="s">
        <v>89</v>
      </c>
      <c r="B86" s="13">
        <v>64.498910556166777</v>
      </c>
      <c r="C86" s="14">
        <f t="shared" si="5"/>
        <v>0.38700000000000001</v>
      </c>
      <c r="D86" s="14">
        <f t="shared" si="6"/>
        <v>0.38700000000000001</v>
      </c>
      <c r="E86" s="15">
        <v>15595</v>
      </c>
      <c r="F86" s="15">
        <f t="shared" si="7"/>
        <v>187140</v>
      </c>
      <c r="G86" s="15">
        <f t="shared" si="8"/>
        <v>72423.180000000008</v>
      </c>
      <c r="H86" s="15">
        <f t="shared" si="9"/>
        <v>9415.0134000000016</v>
      </c>
    </row>
    <row r="87" spans="1:8" x14ac:dyDescent="0.3">
      <c r="A87" s="12" t="s">
        <v>90</v>
      </c>
      <c r="B87" s="13">
        <v>18.621909386833334</v>
      </c>
      <c r="C87" s="14">
        <f t="shared" si="5"/>
        <v>0.112</v>
      </c>
      <c r="D87" s="14">
        <f t="shared" si="6"/>
        <v>0.112</v>
      </c>
      <c r="E87" s="15">
        <v>20664</v>
      </c>
      <c r="F87" s="15">
        <f t="shared" si="7"/>
        <v>247968</v>
      </c>
      <c r="G87" s="15">
        <f t="shared" si="8"/>
        <v>27772.416000000001</v>
      </c>
      <c r="H87" s="15">
        <f t="shared" si="9"/>
        <v>3610.4140800000005</v>
      </c>
    </row>
    <row r="88" spans="1:8" x14ac:dyDescent="0.3">
      <c r="A88" s="12" t="s">
        <v>91</v>
      </c>
      <c r="B88" s="13">
        <v>54.613794024416677</v>
      </c>
      <c r="C88" s="14">
        <f t="shared" si="5"/>
        <v>0.32800000000000001</v>
      </c>
      <c r="D88" s="14"/>
      <c r="E88" s="15"/>
      <c r="F88" s="15"/>
      <c r="G88" s="15"/>
      <c r="H88" s="15"/>
    </row>
    <row r="89" spans="1:8" ht="37.5" x14ac:dyDescent="0.3">
      <c r="A89" s="12" t="s">
        <v>92</v>
      </c>
      <c r="B89" s="13">
        <v>15.689457635750017</v>
      </c>
      <c r="C89" s="14">
        <f t="shared" si="5"/>
        <v>9.4E-2</v>
      </c>
      <c r="D89" s="14">
        <f t="shared" si="6"/>
        <v>9.4E-2</v>
      </c>
      <c r="E89" s="15">
        <v>12269</v>
      </c>
      <c r="F89" s="15">
        <f t="shared" si="7"/>
        <v>147228</v>
      </c>
      <c r="G89" s="15">
        <f t="shared" si="8"/>
        <v>13839.432000000001</v>
      </c>
      <c r="H89" s="15">
        <f t="shared" si="9"/>
        <v>1799.1261600000003</v>
      </c>
    </row>
    <row r="90" spans="1:8" ht="37.5" x14ac:dyDescent="0.3">
      <c r="A90" s="12" t="s">
        <v>93</v>
      </c>
      <c r="B90" s="13">
        <v>1.4060902438333338</v>
      </c>
      <c r="C90" s="14">
        <f t="shared" si="5"/>
        <v>8.0000000000000002E-3</v>
      </c>
      <c r="D90" s="14"/>
      <c r="E90" s="15"/>
      <c r="F90" s="15"/>
      <c r="G90" s="15"/>
      <c r="H90" s="15"/>
    </row>
    <row r="92" spans="1:8" x14ac:dyDescent="0.3">
      <c r="A92" s="16" t="s">
        <v>94</v>
      </c>
    </row>
  </sheetData>
  <mergeCells count="2">
    <mergeCell ref="G1:H1"/>
    <mergeCell ref="A2:H2"/>
  </mergeCells>
  <conditionalFormatting sqref="A6:A90">
    <cfRule type="expression" dxfId="0" priority="1" stopIfTrue="1">
      <formula>AND(E6&gt;1,H6&gt;1,K6&gt;1)</formula>
    </cfRule>
  </conditionalFormatting>
  <pageMargins left="0.70866141732283472" right="0.47" top="0.61" bottom="0.24" header="0.31496062992125984" footer="0.31496062992125984"/>
  <pageSetup paperSize="9" scale="63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Александра</dc:creator>
  <cp:lastModifiedBy>Акимова Анна Сергеевна</cp:lastModifiedBy>
  <dcterms:created xsi:type="dcterms:W3CDTF">2019-11-02T21:07:52Z</dcterms:created>
  <dcterms:modified xsi:type="dcterms:W3CDTF">2019-11-03T08:40:57Z</dcterms:modified>
</cp:coreProperties>
</file>