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100" activeTab="1"/>
  </bookViews>
  <sheets>
    <sheet name="Ботанический сад № 8" sheetId="3" r:id="rId1"/>
    <sheet name="Общежитие № 9" sheetId="2" r:id="rId2"/>
    <sheet name="ФАИП № 7" sheetId="1" r:id="rId3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1" l="1"/>
  <c r="G77" i="1" s="1"/>
  <c r="F76" i="1"/>
  <c r="F77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6" i="1"/>
  <c r="O15" i="3" l="1"/>
  <c r="J15" i="3"/>
  <c r="E15" i="3"/>
  <c r="O21" i="2"/>
  <c r="J21" i="2"/>
  <c r="E21" i="2"/>
  <c r="O16" i="3" l="1"/>
  <c r="O17" i="3" s="1"/>
  <c r="O22" i="2"/>
  <c r="O23" i="2" s="1"/>
  <c r="D76" i="1"/>
  <c r="D11" i="1" l="1"/>
  <c r="D77" i="1" s="1"/>
</calcChain>
</file>

<file path=xl/sharedStrings.xml><?xml version="1.0" encoding="utf-8"?>
<sst xmlns="http://schemas.openxmlformats.org/spreadsheetml/2006/main" count="122" uniqueCount="75">
  <si>
    <t>№ акта</t>
  </si>
  <si>
    <t>Дата акта</t>
  </si>
  <si>
    <t>Сумма непредвиденных расходов</t>
  </si>
  <si>
    <t xml:space="preserve"> Итого в 2016 году</t>
  </si>
  <si>
    <t>Итого за период 2016-2017 гг.</t>
  </si>
  <si>
    <t xml:space="preserve"> Итого в 2017 году</t>
  </si>
  <si>
    <t>Ботанический сад г. Иваново» (оплата работ по капитальному ремонту забора и служебного домика)</t>
  </si>
  <si>
    <t>11.05.0216</t>
  </si>
  <si>
    <t>Итого</t>
  </si>
  <si>
    <t>Всего</t>
  </si>
  <si>
    <t>ООО СА "Стройтехцентр"</t>
  </si>
  <si>
    <t>ООО "Реставрационная мастерская"</t>
  </si>
  <si>
    <t>ИОООИ "Защита"</t>
  </si>
  <si>
    <t>ООО "СТКОМЛЕКС"</t>
  </si>
  <si>
    <t>Пристройка учебного корпуса с реконструкцией существующего учебного корпуса, г.Иваново» (оплата работ по строительству 2-го пускового комплекса)</t>
  </si>
  <si>
    <t>Сумма с учетом НДС</t>
  </si>
  <si>
    <t>Общежитие №3  и туалеты главного корпуса г. Иваново (оплата работ по капитальному ремонту )</t>
  </si>
  <si>
    <t>Итого в текущих ценах с учетом НДС</t>
  </si>
  <si>
    <t>Коэффициент -СМР</t>
  </si>
  <si>
    <t>Сумма с учетом коэффициента СМР</t>
  </si>
  <si>
    <t>Расчет суммы оплаченных "непредвиденных расходов" по актам о приемке выполненных работ</t>
  </si>
  <si>
    <t>№ договора</t>
  </si>
  <si>
    <t>Дата договора</t>
  </si>
  <si>
    <t>1/8</t>
  </si>
  <si>
    <t>4/7</t>
  </si>
  <si>
    <t>21/7</t>
  </si>
  <si>
    <t>12/7</t>
  </si>
  <si>
    <t>1/9</t>
  </si>
  <si>
    <t>11/7</t>
  </si>
  <si>
    <t>19/7</t>
  </si>
  <si>
    <t>26/07</t>
  </si>
  <si>
    <t>10/7</t>
  </si>
  <si>
    <t>17/7</t>
  </si>
  <si>
    <t>5/9</t>
  </si>
  <si>
    <t>05.092017</t>
  </si>
  <si>
    <t>7/7</t>
  </si>
  <si>
    <t>3/7</t>
  </si>
  <si>
    <t>2/9</t>
  </si>
  <si>
    <t>24</t>
  </si>
  <si>
    <t>16</t>
  </si>
  <si>
    <t>5</t>
  </si>
  <si>
    <t>8</t>
  </si>
  <si>
    <t>28</t>
  </si>
  <si>
    <t>26</t>
  </si>
  <si>
    <t>15</t>
  </si>
  <si>
    <t>17</t>
  </si>
  <si>
    <t>29</t>
  </si>
  <si>
    <t>27</t>
  </si>
  <si>
    <t>4</t>
  </si>
  <si>
    <t>22/4</t>
  </si>
  <si>
    <t>9</t>
  </si>
  <si>
    <t>23</t>
  </si>
  <si>
    <t>21</t>
  </si>
  <si>
    <t>14</t>
  </si>
  <si>
    <t>07</t>
  </si>
  <si>
    <t>3</t>
  </si>
  <si>
    <t>30</t>
  </si>
  <si>
    <t>31</t>
  </si>
  <si>
    <t>32</t>
  </si>
  <si>
    <t>33</t>
  </si>
  <si>
    <t>6</t>
  </si>
  <si>
    <t>13</t>
  </si>
  <si>
    <t>25</t>
  </si>
  <si>
    <t>35</t>
  </si>
  <si>
    <t>34</t>
  </si>
  <si>
    <t>1</t>
  </si>
  <si>
    <t>2</t>
  </si>
  <si>
    <t>20</t>
  </si>
  <si>
    <t>4/5</t>
  </si>
  <si>
    <t>22</t>
  </si>
  <si>
    <t>Приложение № 7 к отчету</t>
  </si>
  <si>
    <t>Расчет суммы оплаченных непредвиденных работ и затрат по актам о приемке выполненных работ</t>
  </si>
  <si>
    <t>Приложение № 9 к отчету</t>
  </si>
  <si>
    <t>Приложение № 8 к отчету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</si>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</sst>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4" fontId="0" fillId="0" borderId="2" xfId="0" applyNumberFormat="1" applyBorder="1"/>
    <xf numFmtId="4" fontId="1" fillId="0" borderId="2" xfId="0" applyNumberFormat="1" applyFont="1" applyBorder="1"/>
    <xf numFmtId="164" fontId="1" fillId="0" borderId="1" xfId="0" applyNumberFormat="1" applyFont="1" applyBorder="1" applyAlignment="1">
      <alignment vertical="center"/>
    </xf>
    <xf numFmtId="164" fontId="0" fillId="0" borderId="1" xfId="0" applyNumberFormat="1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selection activeCell="D7" sqref="D7"/>
    </sheetView>
  </sheetViews>
  <sheetFormatPr defaultRowHeight="15" x14ac:dyDescent="0.25"/>
  <cols>
    <col min="1" max="1" width="10.28515625" style="14" customWidth="1"/>
    <col min="2" max="2" width="10.7109375" style="14" customWidth="1"/>
    <col min="3" max="3" width="11.7109375" style="14" customWidth="1"/>
    <col min="4" max="4" width="6.140625" style="14" customWidth="1"/>
    <col min="5" max="5" width="18.7109375" customWidth="1"/>
    <col min="6" max="6" width="10.42578125" style="14" customWidth="1"/>
    <col min="7" max="7" width="10.140625" customWidth="1"/>
    <col min="8" max="8" width="11.7109375" customWidth="1"/>
    <col min="9" max="9" width="6.85546875" customWidth="1"/>
    <col min="10" max="10" width="18.28515625" customWidth="1"/>
    <col min="11" max="11" width="10.7109375" style="14" customWidth="1"/>
    <col min="12" max="12" width="14" style="14" customWidth="1"/>
    <col min="13" max="13" width="12" customWidth="1"/>
    <col min="14" max="14" width="7" customWidth="1"/>
    <col min="15" max="15" width="18.5703125" customWidth="1"/>
  </cols>
  <sheetData>
    <row r="1" spans="1:16" x14ac:dyDescent="0.25">
      <c r="O1" s="17" t="s">
        <v>73</v>
      </c>
    </row>
    <row r="2" spans="1:16" ht="45" customHeight="1" x14ac:dyDescent="0.25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58"/>
    </row>
    <row r="3" spans="1:16" ht="16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57" t="s">
        <v>74</v>
      </c>
      <c r="P3" s="58"/>
    </row>
    <row r="4" spans="1:16" ht="26.25" customHeight="1" x14ac:dyDescent="0.25">
      <c r="A4" s="39" t="s">
        <v>6</v>
      </c>
      <c r="B4" s="39"/>
      <c r="C4" s="39"/>
      <c r="D4" s="39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6" ht="27" customHeight="1" x14ac:dyDescent="0.25">
      <c r="A5" s="37" t="s">
        <v>13</v>
      </c>
      <c r="B5" s="38"/>
      <c r="C5" s="38"/>
      <c r="D5" s="38"/>
      <c r="E5" s="38"/>
      <c r="F5" s="37" t="s">
        <v>11</v>
      </c>
      <c r="G5" s="38"/>
      <c r="H5" s="38"/>
      <c r="I5" s="38"/>
      <c r="J5" s="38"/>
      <c r="K5" s="37" t="s">
        <v>12</v>
      </c>
      <c r="L5" s="38"/>
      <c r="M5" s="38"/>
      <c r="N5" s="38"/>
      <c r="O5" s="38"/>
    </row>
    <row r="6" spans="1:16" ht="46.5" customHeight="1" x14ac:dyDescent="0.25">
      <c r="A6" s="8" t="s">
        <v>22</v>
      </c>
      <c r="B6" s="8" t="s">
        <v>21</v>
      </c>
      <c r="C6" s="8" t="s">
        <v>1</v>
      </c>
      <c r="D6" s="8" t="s">
        <v>0</v>
      </c>
      <c r="E6" s="8" t="s">
        <v>2</v>
      </c>
      <c r="F6" s="8" t="s">
        <v>22</v>
      </c>
      <c r="G6" s="8" t="s">
        <v>21</v>
      </c>
      <c r="H6" s="8" t="s">
        <v>1</v>
      </c>
      <c r="I6" s="8" t="s">
        <v>0</v>
      </c>
      <c r="J6" s="8" t="s">
        <v>2</v>
      </c>
      <c r="K6" s="8" t="s">
        <v>22</v>
      </c>
      <c r="L6" s="8" t="s">
        <v>21</v>
      </c>
      <c r="M6" s="8" t="s">
        <v>1</v>
      </c>
      <c r="N6" s="8" t="s">
        <v>0</v>
      </c>
      <c r="O6" s="8" t="s">
        <v>2</v>
      </c>
    </row>
    <row r="7" spans="1:16" x14ac:dyDescent="0.25">
      <c r="A7" s="16">
        <v>42948</v>
      </c>
      <c r="B7" s="24" t="s">
        <v>23</v>
      </c>
      <c r="C7" s="16">
        <v>42975</v>
      </c>
      <c r="D7" s="15">
        <v>1</v>
      </c>
      <c r="E7" s="21">
        <v>6589</v>
      </c>
      <c r="F7" s="16">
        <v>42928</v>
      </c>
      <c r="G7" s="24" t="s">
        <v>26</v>
      </c>
      <c r="H7" s="16">
        <v>43003</v>
      </c>
      <c r="I7" s="15">
        <v>1</v>
      </c>
      <c r="J7" s="21">
        <v>5449</v>
      </c>
      <c r="K7" s="16">
        <v>42923</v>
      </c>
      <c r="L7" s="24" t="s">
        <v>35</v>
      </c>
      <c r="M7" s="16">
        <v>42975</v>
      </c>
      <c r="N7" s="15">
        <v>1</v>
      </c>
      <c r="O7" s="21">
        <v>6301</v>
      </c>
    </row>
    <row r="8" spans="1:16" x14ac:dyDescent="0.25">
      <c r="A8" s="16">
        <v>42937</v>
      </c>
      <c r="B8" s="24" t="s">
        <v>25</v>
      </c>
      <c r="C8" s="16">
        <v>42975</v>
      </c>
      <c r="D8" s="15">
        <v>1</v>
      </c>
      <c r="E8" s="21">
        <v>6497</v>
      </c>
      <c r="F8" s="16">
        <v>42935</v>
      </c>
      <c r="G8" s="24" t="s">
        <v>29</v>
      </c>
      <c r="H8" s="16">
        <v>43010</v>
      </c>
      <c r="I8" s="15">
        <v>1</v>
      </c>
      <c r="J8" s="21">
        <v>6460</v>
      </c>
      <c r="K8" s="16">
        <v>43649</v>
      </c>
      <c r="L8" s="24" t="s">
        <v>36</v>
      </c>
      <c r="M8" s="16">
        <v>42975</v>
      </c>
      <c r="N8" s="15">
        <v>1</v>
      </c>
      <c r="O8" s="21">
        <v>6478</v>
      </c>
    </row>
    <row r="9" spans="1:16" x14ac:dyDescent="0.25">
      <c r="A9" s="16">
        <v>42934</v>
      </c>
      <c r="B9" s="24" t="s">
        <v>32</v>
      </c>
      <c r="C9" s="16">
        <v>43003</v>
      </c>
      <c r="D9" s="15">
        <v>1</v>
      </c>
      <c r="E9" s="21">
        <v>2240</v>
      </c>
      <c r="F9" s="16">
        <v>42942</v>
      </c>
      <c r="G9" s="24" t="s">
        <v>30</v>
      </c>
      <c r="H9" s="16">
        <v>43024</v>
      </c>
      <c r="I9" s="15">
        <v>1</v>
      </c>
      <c r="J9" s="21">
        <v>6277</v>
      </c>
      <c r="K9" s="16">
        <v>42927</v>
      </c>
      <c r="L9" s="24" t="s">
        <v>28</v>
      </c>
      <c r="M9" s="16">
        <v>42979</v>
      </c>
      <c r="N9" s="15">
        <v>1</v>
      </c>
      <c r="O9" s="21">
        <v>5918</v>
      </c>
    </row>
    <row r="10" spans="1:16" x14ac:dyDescent="0.25">
      <c r="A10" s="16"/>
      <c r="B10" s="24"/>
      <c r="C10" s="16"/>
      <c r="D10" s="15"/>
      <c r="E10" s="1"/>
      <c r="F10" s="16"/>
      <c r="G10" s="24"/>
      <c r="H10" s="16"/>
      <c r="I10" s="15">
        <v>1</v>
      </c>
      <c r="J10" s="1"/>
      <c r="K10" s="16">
        <v>42926</v>
      </c>
      <c r="L10" s="24" t="s">
        <v>31</v>
      </c>
      <c r="M10" s="16">
        <v>42983</v>
      </c>
      <c r="N10" s="15">
        <v>1</v>
      </c>
      <c r="O10" s="21">
        <v>6515</v>
      </c>
    </row>
    <row r="11" spans="1:16" x14ac:dyDescent="0.25">
      <c r="A11" s="16"/>
      <c r="B11" s="24"/>
      <c r="C11" s="16"/>
      <c r="D11" s="15"/>
      <c r="E11" s="1"/>
      <c r="F11" s="16"/>
      <c r="G11" s="24"/>
      <c r="H11" s="16"/>
      <c r="I11" s="15">
        <v>1</v>
      </c>
      <c r="J11" s="1"/>
      <c r="K11" s="16">
        <v>42920</v>
      </c>
      <c r="L11" s="24" t="s">
        <v>24</v>
      </c>
      <c r="M11" s="16">
        <v>43003</v>
      </c>
      <c r="N11" s="15">
        <v>1</v>
      </c>
      <c r="O11" s="21">
        <v>6125</v>
      </c>
    </row>
    <row r="12" spans="1:16" x14ac:dyDescent="0.25">
      <c r="A12" s="16"/>
      <c r="B12" s="24"/>
      <c r="C12" s="16"/>
      <c r="D12" s="15"/>
      <c r="E12" s="1"/>
      <c r="F12" s="16"/>
      <c r="G12" s="24"/>
      <c r="H12" s="16"/>
      <c r="I12" s="15">
        <v>1</v>
      </c>
      <c r="J12" s="1"/>
      <c r="K12" s="16" t="s">
        <v>34</v>
      </c>
      <c r="L12" s="24" t="s">
        <v>33</v>
      </c>
      <c r="M12" s="16">
        <v>43013</v>
      </c>
      <c r="N12" s="15">
        <v>1</v>
      </c>
      <c r="O12" s="21">
        <v>6239</v>
      </c>
    </row>
    <row r="13" spans="1:16" x14ac:dyDescent="0.25">
      <c r="A13" s="16"/>
      <c r="B13" s="24"/>
      <c r="C13" s="16"/>
      <c r="D13" s="15"/>
      <c r="E13" s="1"/>
      <c r="F13" s="16"/>
      <c r="G13" s="24"/>
      <c r="H13" s="16"/>
      <c r="I13" s="15">
        <v>1</v>
      </c>
      <c r="J13" s="1"/>
      <c r="K13" s="16">
        <v>42979</v>
      </c>
      <c r="L13" s="24" t="s">
        <v>27</v>
      </c>
      <c r="M13" s="16">
        <v>43024</v>
      </c>
      <c r="N13" s="15">
        <v>1</v>
      </c>
      <c r="O13" s="21">
        <v>6641</v>
      </c>
    </row>
    <row r="14" spans="1:16" x14ac:dyDescent="0.25">
      <c r="A14" s="16"/>
      <c r="B14" s="24"/>
      <c r="C14" s="16"/>
      <c r="D14" s="15"/>
      <c r="E14" s="1"/>
      <c r="F14" s="16"/>
      <c r="G14" s="24"/>
      <c r="H14" s="16"/>
      <c r="I14" s="15">
        <v>1</v>
      </c>
      <c r="J14" s="1"/>
      <c r="K14" s="16">
        <v>42980</v>
      </c>
      <c r="L14" s="24" t="s">
        <v>37</v>
      </c>
      <c r="M14" s="16">
        <v>43024</v>
      </c>
      <c r="N14" s="15">
        <v>1</v>
      </c>
      <c r="O14" s="21">
        <v>3606</v>
      </c>
    </row>
    <row r="15" spans="1:16" x14ac:dyDescent="0.25">
      <c r="A15" s="41" t="s">
        <v>8</v>
      </c>
      <c r="B15" s="42"/>
      <c r="C15" s="29"/>
      <c r="D15" s="29"/>
      <c r="E15" s="20">
        <f>SUM(E1:E14)</f>
        <v>15326</v>
      </c>
      <c r="F15" s="35" t="s">
        <v>8</v>
      </c>
      <c r="G15" s="36"/>
      <c r="H15" s="27"/>
      <c r="I15" s="27"/>
      <c r="J15" s="11">
        <f>SUM(J1:J14)</f>
        <v>18186</v>
      </c>
      <c r="K15" s="35" t="s">
        <v>8</v>
      </c>
      <c r="L15" s="36"/>
      <c r="M15" s="27"/>
      <c r="N15" s="27"/>
      <c r="O15" s="11">
        <f>SUM(O1:O14)</f>
        <v>47823</v>
      </c>
    </row>
    <row r="16" spans="1:16" x14ac:dyDescent="0.25">
      <c r="A16" s="35" t="s">
        <v>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27"/>
      <c r="N16" s="27"/>
      <c r="O16" s="11">
        <f>E15+J15+O15</f>
        <v>81335</v>
      </c>
    </row>
    <row r="17" spans="1:15" x14ac:dyDescent="0.25">
      <c r="A17" s="32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26"/>
      <c r="N17" s="26"/>
      <c r="O17" s="11">
        <f>O16*1.18</f>
        <v>95975.299999999988</v>
      </c>
    </row>
  </sheetData>
  <mergeCells count="10">
    <mergeCell ref="A2:O2"/>
    <mergeCell ref="A17:L17"/>
    <mergeCell ref="A16:L16"/>
    <mergeCell ref="A5:E5"/>
    <mergeCell ref="A4:O4"/>
    <mergeCell ref="F5:J5"/>
    <mergeCell ref="K5:O5"/>
    <mergeCell ref="A15:B15"/>
    <mergeCell ref="F15:G15"/>
    <mergeCell ref="K15:L1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H9" sqref="H9"/>
    </sheetView>
  </sheetViews>
  <sheetFormatPr defaultRowHeight="15" x14ac:dyDescent="0.25"/>
  <cols>
    <col min="1" max="1" width="11.7109375" customWidth="1"/>
    <col min="2" max="2" width="9.5703125" style="14" customWidth="1"/>
    <col min="3" max="3" width="5.85546875" style="14" customWidth="1"/>
    <col min="4" max="4" width="11.42578125" style="14" customWidth="1"/>
    <col min="5" max="5" width="17.5703125" customWidth="1"/>
    <col min="6" max="6" width="12.28515625" customWidth="1"/>
    <col min="7" max="7" width="9.7109375" style="14" customWidth="1"/>
    <col min="8" max="8" width="5.5703125" style="14" customWidth="1"/>
    <col min="9" max="9" width="12.42578125" style="14" customWidth="1"/>
    <col min="10" max="10" width="18.140625" customWidth="1"/>
    <col min="11" max="11" width="14.7109375" customWidth="1"/>
    <col min="12" max="12" width="10.5703125" style="14" customWidth="1"/>
    <col min="13" max="13" width="5.85546875" style="14" customWidth="1"/>
    <col min="14" max="14" width="11.85546875" style="14" customWidth="1"/>
    <col min="15" max="15" width="18.140625" customWidth="1"/>
  </cols>
  <sheetData>
    <row r="1" spans="1:15" x14ac:dyDescent="0.25">
      <c r="O1" s="17" t="s">
        <v>72</v>
      </c>
    </row>
    <row r="2" spans="1:15" ht="37.5" customHeight="1" x14ac:dyDescent="0.25">
      <c r="A2" s="43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6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57" t="s">
        <v>74</v>
      </c>
    </row>
    <row r="4" spans="1:15" ht="63.75" customHeight="1" x14ac:dyDescent="0.25">
      <c r="A4" s="39" t="s">
        <v>16</v>
      </c>
      <c r="B4" s="39"/>
      <c r="C4" s="39"/>
      <c r="D4" s="39"/>
      <c r="E4" s="39"/>
      <c r="F4" s="39" t="s">
        <v>16</v>
      </c>
      <c r="G4" s="39"/>
      <c r="H4" s="39"/>
      <c r="I4" s="39"/>
      <c r="J4" s="39"/>
      <c r="K4" s="39" t="s">
        <v>16</v>
      </c>
      <c r="L4" s="39"/>
      <c r="M4" s="39"/>
      <c r="N4" s="39"/>
      <c r="O4" s="39"/>
    </row>
    <row r="5" spans="1:15" ht="26.25" customHeight="1" x14ac:dyDescent="0.25">
      <c r="A5" s="50" t="s">
        <v>10</v>
      </c>
      <c r="B5" s="51"/>
      <c r="C5" s="51"/>
      <c r="D5" s="51"/>
      <c r="E5" s="52"/>
      <c r="F5" s="50" t="s">
        <v>11</v>
      </c>
      <c r="G5" s="51"/>
      <c r="H5" s="51"/>
      <c r="I5" s="51"/>
      <c r="J5" s="52"/>
      <c r="K5" s="50" t="s">
        <v>12</v>
      </c>
      <c r="L5" s="51"/>
      <c r="M5" s="51"/>
      <c r="N5" s="51"/>
      <c r="O5" s="52"/>
    </row>
    <row r="6" spans="1:15" ht="45" x14ac:dyDescent="0.25">
      <c r="A6" s="8" t="s">
        <v>22</v>
      </c>
      <c r="B6" s="8" t="s">
        <v>21</v>
      </c>
      <c r="C6" s="8" t="s">
        <v>0</v>
      </c>
      <c r="D6" s="8" t="s">
        <v>1</v>
      </c>
      <c r="E6" s="8" t="s">
        <v>2</v>
      </c>
      <c r="F6" s="8" t="s">
        <v>22</v>
      </c>
      <c r="G6" s="8" t="s">
        <v>21</v>
      </c>
      <c r="H6" s="8" t="s">
        <v>0</v>
      </c>
      <c r="I6" s="8" t="s">
        <v>1</v>
      </c>
      <c r="J6" s="8" t="s">
        <v>2</v>
      </c>
      <c r="K6" s="8" t="s">
        <v>22</v>
      </c>
      <c r="L6" s="8" t="s">
        <v>21</v>
      </c>
      <c r="M6" s="8" t="s">
        <v>0</v>
      </c>
      <c r="N6" s="8" t="s">
        <v>1</v>
      </c>
      <c r="O6" s="8" t="s">
        <v>2</v>
      </c>
    </row>
    <row r="7" spans="1:15" x14ac:dyDescent="0.25">
      <c r="A7" s="16">
        <v>42444</v>
      </c>
      <c r="B7" s="24" t="s">
        <v>38</v>
      </c>
      <c r="C7" s="9">
        <v>1</v>
      </c>
      <c r="D7" s="12">
        <v>42479</v>
      </c>
      <c r="E7" s="10">
        <v>6615</v>
      </c>
      <c r="F7" s="16">
        <v>42444</v>
      </c>
      <c r="G7" s="24" t="s">
        <v>51</v>
      </c>
      <c r="H7" s="9">
        <v>1</v>
      </c>
      <c r="I7" s="12">
        <v>42479</v>
      </c>
      <c r="J7" s="10">
        <v>3542.6</v>
      </c>
      <c r="K7" s="16">
        <v>42464</v>
      </c>
      <c r="L7" s="24" t="s">
        <v>56</v>
      </c>
      <c r="M7" s="9">
        <v>1</v>
      </c>
      <c r="N7" s="12">
        <v>42479</v>
      </c>
      <c r="O7" s="10">
        <v>6496.14</v>
      </c>
    </row>
    <row r="8" spans="1:15" x14ac:dyDescent="0.25">
      <c r="A8" s="16">
        <v>42430</v>
      </c>
      <c r="B8" s="24" t="s">
        <v>39</v>
      </c>
      <c r="C8" s="9">
        <v>1</v>
      </c>
      <c r="D8" s="12">
        <v>42479</v>
      </c>
      <c r="E8" s="10">
        <v>3555</v>
      </c>
      <c r="F8" s="16">
        <v>42444</v>
      </c>
      <c r="G8" s="24" t="s">
        <v>52</v>
      </c>
      <c r="H8" s="9">
        <v>1</v>
      </c>
      <c r="I8" s="12">
        <v>42479</v>
      </c>
      <c r="J8" s="10">
        <v>2491.36</v>
      </c>
      <c r="K8" s="16">
        <v>42464</v>
      </c>
      <c r="L8" s="24" t="s">
        <v>57</v>
      </c>
      <c r="M8" s="9">
        <v>1</v>
      </c>
      <c r="N8" s="13" t="s">
        <v>7</v>
      </c>
      <c r="O8" s="10">
        <v>6379.06</v>
      </c>
    </row>
    <row r="9" spans="1:15" x14ac:dyDescent="0.25">
      <c r="A9" s="16">
        <v>42384</v>
      </c>
      <c r="B9" s="24" t="s">
        <v>40</v>
      </c>
      <c r="C9" s="9">
        <v>1</v>
      </c>
      <c r="D9" s="12">
        <v>42479</v>
      </c>
      <c r="E9" s="10">
        <v>6575</v>
      </c>
      <c r="F9" s="16">
        <v>42430</v>
      </c>
      <c r="G9" s="24" t="s">
        <v>53</v>
      </c>
      <c r="H9" s="9">
        <v>1</v>
      </c>
      <c r="I9" s="13" t="s">
        <v>7</v>
      </c>
      <c r="J9" s="10">
        <v>6635</v>
      </c>
      <c r="K9" s="16">
        <v>42464</v>
      </c>
      <c r="L9" s="24" t="s">
        <v>58</v>
      </c>
      <c r="M9" s="9">
        <v>1</v>
      </c>
      <c r="N9" s="12">
        <v>42513</v>
      </c>
      <c r="O9" s="10">
        <v>2607.7600000000002</v>
      </c>
    </row>
    <row r="10" spans="1:15" x14ac:dyDescent="0.25">
      <c r="A10" s="16">
        <v>42401</v>
      </c>
      <c r="B10" s="24" t="s">
        <v>41</v>
      </c>
      <c r="C10" s="9">
        <v>1</v>
      </c>
      <c r="D10" s="13" t="s">
        <v>7</v>
      </c>
      <c r="E10" s="10">
        <v>6634</v>
      </c>
      <c r="F10" s="16">
        <v>42401</v>
      </c>
      <c r="G10" s="24" t="s">
        <v>54</v>
      </c>
      <c r="H10" s="9">
        <v>1</v>
      </c>
      <c r="I10" s="12">
        <v>42501</v>
      </c>
      <c r="J10" s="10">
        <v>6035</v>
      </c>
      <c r="K10" s="16">
        <v>42464</v>
      </c>
      <c r="L10" s="24" t="s">
        <v>59</v>
      </c>
      <c r="M10" s="9">
        <v>1</v>
      </c>
      <c r="N10" s="12">
        <v>42513</v>
      </c>
      <c r="O10" s="10">
        <v>6490.57</v>
      </c>
    </row>
    <row r="11" spans="1:15" x14ac:dyDescent="0.25">
      <c r="A11" s="16">
        <v>42464</v>
      </c>
      <c r="B11" s="24" t="s">
        <v>42</v>
      </c>
      <c r="C11" s="9">
        <v>1</v>
      </c>
      <c r="D11" s="12">
        <v>42509</v>
      </c>
      <c r="E11" s="10">
        <v>4652.76</v>
      </c>
      <c r="F11" s="16">
        <v>42444</v>
      </c>
      <c r="G11" s="24" t="s">
        <v>51</v>
      </c>
      <c r="H11" s="9">
        <v>1</v>
      </c>
      <c r="I11" s="12">
        <v>42513</v>
      </c>
      <c r="J11" s="10">
        <v>3076.77</v>
      </c>
      <c r="K11" s="16">
        <v>42401</v>
      </c>
      <c r="L11" s="24" t="s">
        <v>60</v>
      </c>
      <c r="M11" s="9">
        <v>1</v>
      </c>
      <c r="N11" s="12">
        <v>42513</v>
      </c>
      <c r="O11" s="10">
        <v>6631</v>
      </c>
    </row>
    <row r="12" spans="1:15" x14ac:dyDescent="0.25">
      <c r="A12" s="16">
        <v>42464</v>
      </c>
      <c r="B12" s="24" t="s">
        <v>43</v>
      </c>
      <c r="C12" s="9">
        <v>1</v>
      </c>
      <c r="D12" s="12">
        <v>42509</v>
      </c>
      <c r="E12" s="10">
        <v>6198.81</v>
      </c>
      <c r="F12" s="16">
        <v>42444</v>
      </c>
      <c r="G12" s="24" t="s">
        <v>52</v>
      </c>
      <c r="H12" s="9">
        <v>1</v>
      </c>
      <c r="I12" s="12">
        <v>42513</v>
      </c>
      <c r="J12" s="10">
        <v>3510.59</v>
      </c>
      <c r="K12" s="16">
        <v>42430</v>
      </c>
      <c r="L12" s="24" t="s">
        <v>61</v>
      </c>
      <c r="M12" s="9">
        <v>1</v>
      </c>
      <c r="N12" s="12">
        <v>42513</v>
      </c>
      <c r="O12" s="10">
        <v>3273</v>
      </c>
    </row>
    <row r="13" spans="1:15" x14ac:dyDescent="0.25">
      <c r="A13" s="16">
        <v>42430</v>
      </c>
      <c r="B13" s="24" t="s">
        <v>44</v>
      </c>
      <c r="C13" s="9">
        <v>1</v>
      </c>
      <c r="D13" s="12">
        <v>42513</v>
      </c>
      <c r="E13" s="10">
        <v>6582</v>
      </c>
      <c r="F13" s="16">
        <v>42384</v>
      </c>
      <c r="G13" s="24" t="s">
        <v>55</v>
      </c>
      <c r="H13" s="9">
        <v>1</v>
      </c>
      <c r="I13" s="12">
        <v>42551</v>
      </c>
      <c r="J13" s="10">
        <v>6010</v>
      </c>
      <c r="K13" s="16">
        <v>42444</v>
      </c>
      <c r="L13" s="24" t="s">
        <v>62</v>
      </c>
      <c r="M13" s="9">
        <v>1</v>
      </c>
      <c r="N13" s="12">
        <v>42542</v>
      </c>
      <c r="O13" s="10">
        <v>5199.75</v>
      </c>
    </row>
    <row r="14" spans="1:15" x14ac:dyDescent="0.25">
      <c r="A14" s="16">
        <v>42430</v>
      </c>
      <c r="B14" s="24" t="s">
        <v>45</v>
      </c>
      <c r="C14" s="9">
        <v>1</v>
      </c>
      <c r="D14" s="12">
        <v>42513</v>
      </c>
      <c r="E14" s="10">
        <v>2677</v>
      </c>
      <c r="F14" s="16"/>
      <c r="G14" s="24"/>
      <c r="H14" s="9"/>
      <c r="I14" s="13"/>
      <c r="J14" s="10"/>
      <c r="K14" s="16">
        <v>42464</v>
      </c>
      <c r="L14" s="24" t="s">
        <v>63</v>
      </c>
      <c r="M14" s="9">
        <v>1</v>
      </c>
      <c r="N14" s="12">
        <v>42542</v>
      </c>
      <c r="O14" s="10">
        <v>2613.09</v>
      </c>
    </row>
    <row r="15" spans="1:15" x14ac:dyDescent="0.25">
      <c r="A15" s="16">
        <v>42464</v>
      </c>
      <c r="B15" s="24" t="s">
        <v>46</v>
      </c>
      <c r="C15" s="9">
        <v>1</v>
      </c>
      <c r="D15" s="12">
        <v>42513</v>
      </c>
      <c r="E15" s="10">
        <v>3500.39</v>
      </c>
      <c r="F15" s="16"/>
      <c r="G15" s="24"/>
      <c r="H15" s="9"/>
      <c r="I15" s="13"/>
      <c r="J15" s="10"/>
      <c r="K15" s="16">
        <v>42464</v>
      </c>
      <c r="L15" s="24" t="s">
        <v>64</v>
      </c>
      <c r="M15" s="9">
        <v>1</v>
      </c>
      <c r="N15" s="12">
        <v>42542</v>
      </c>
      <c r="O15" s="10">
        <v>6513</v>
      </c>
    </row>
    <row r="16" spans="1:15" x14ac:dyDescent="0.25">
      <c r="A16" s="16">
        <v>42464</v>
      </c>
      <c r="B16" s="24" t="s">
        <v>42</v>
      </c>
      <c r="C16" s="9">
        <v>1</v>
      </c>
      <c r="D16" s="12">
        <v>42513</v>
      </c>
      <c r="E16" s="10">
        <v>1857.15</v>
      </c>
      <c r="F16" s="16"/>
      <c r="G16" s="24"/>
      <c r="H16" s="9"/>
      <c r="I16" s="13"/>
      <c r="J16" s="10"/>
      <c r="K16" s="16">
        <v>42370</v>
      </c>
      <c r="L16" s="24" t="s">
        <v>65</v>
      </c>
      <c r="M16" s="9">
        <v>1</v>
      </c>
      <c r="N16" s="12">
        <v>42551</v>
      </c>
      <c r="O16" s="10">
        <v>6643</v>
      </c>
    </row>
    <row r="17" spans="1:15" x14ac:dyDescent="0.25">
      <c r="A17" s="16">
        <v>42464</v>
      </c>
      <c r="B17" s="24" t="s">
        <v>47</v>
      </c>
      <c r="C17" s="9">
        <v>1</v>
      </c>
      <c r="D17" s="12">
        <v>42542</v>
      </c>
      <c r="E17" s="10">
        <v>6057.81</v>
      </c>
      <c r="F17" s="16"/>
      <c r="G17" s="24"/>
      <c r="H17" s="9"/>
      <c r="I17" s="13"/>
      <c r="J17" s="10"/>
      <c r="K17" s="16">
        <v>42384</v>
      </c>
      <c r="L17" s="24" t="s">
        <v>66</v>
      </c>
      <c r="M17" s="9">
        <v>1</v>
      </c>
      <c r="N17" s="12">
        <v>42551</v>
      </c>
      <c r="O17" s="10">
        <v>344</v>
      </c>
    </row>
    <row r="18" spans="1:15" x14ac:dyDescent="0.25">
      <c r="A18" s="16">
        <v>42384</v>
      </c>
      <c r="B18" s="24" t="s">
        <v>48</v>
      </c>
      <c r="C18" s="9">
        <v>1</v>
      </c>
      <c r="D18" s="12">
        <v>42543</v>
      </c>
      <c r="E18" s="10">
        <v>6594</v>
      </c>
      <c r="F18" s="16"/>
      <c r="G18" s="24"/>
      <c r="H18" s="9"/>
      <c r="I18" s="13"/>
      <c r="J18" s="10"/>
      <c r="K18" s="16">
        <v>42444</v>
      </c>
      <c r="L18" s="24" t="s">
        <v>67</v>
      </c>
      <c r="M18" s="9">
        <v>1</v>
      </c>
      <c r="N18" s="12">
        <v>42580</v>
      </c>
      <c r="O18" s="10">
        <v>6451</v>
      </c>
    </row>
    <row r="19" spans="1:15" x14ac:dyDescent="0.25">
      <c r="A19" s="16">
        <v>42482</v>
      </c>
      <c r="B19" s="24" t="s">
        <v>49</v>
      </c>
      <c r="C19" s="9">
        <v>1</v>
      </c>
      <c r="D19" s="12">
        <v>42580</v>
      </c>
      <c r="E19" s="10">
        <v>673</v>
      </c>
      <c r="F19" s="16"/>
      <c r="G19" s="24"/>
      <c r="H19" s="9"/>
      <c r="I19" s="13"/>
      <c r="J19" s="10"/>
      <c r="K19" s="16">
        <v>42552</v>
      </c>
      <c r="L19" s="24" t="s">
        <v>68</v>
      </c>
      <c r="M19" s="9">
        <v>1</v>
      </c>
      <c r="N19" s="12">
        <v>42580</v>
      </c>
      <c r="O19" s="10">
        <v>4581</v>
      </c>
    </row>
    <row r="20" spans="1:15" x14ac:dyDescent="0.25">
      <c r="A20" s="16">
        <v>42401</v>
      </c>
      <c r="B20" s="24" t="s">
        <v>50</v>
      </c>
      <c r="C20" s="9">
        <v>1</v>
      </c>
      <c r="D20" s="12">
        <v>42580</v>
      </c>
      <c r="E20" s="10">
        <v>6555</v>
      </c>
      <c r="F20" s="16"/>
      <c r="G20" s="24"/>
      <c r="H20" s="9"/>
      <c r="I20" s="13"/>
      <c r="J20" s="10"/>
      <c r="K20" s="16">
        <v>42444</v>
      </c>
      <c r="L20" s="24" t="s">
        <v>69</v>
      </c>
      <c r="M20" s="9">
        <v>1</v>
      </c>
      <c r="N20" s="12">
        <v>42597</v>
      </c>
      <c r="O20" s="10">
        <v>6344</v>
      </c>
    </row>
    <row r="21" spans="1:15" x14ac:dyDescent="0.25">
      <c r="A21" s="47" t="s">
        <v>8</v>
      </c>
      <c r="B21" s="49"/>
      <c r="C21" s="23"/>
      <c r="D21" s="23"/>
      <c r="E21" s="11">
        <f>SUM(E7:E20)</f>
        <v>68726.92</v>
      </c>
      <c r="F21" s="47" t="s">
        <v>8</v>
      </c>
      <c r="G21" s="49"/>
      <c r="H21" s="23"/>
      <c r="I21" s="23"/>
      <c r="J21" s="11">
        <f>SUM(J7:J20)</f>
        <v>31301.32</v>
      </c>
      <c r="K21" s="47" t="s">
        <v>8</v>
      </c>
      <c r="L21" s="49"/>
      <c r="M21" s="23"/>
      <c r="N21" s="23"/>
      <c r="O21" s="11">
        <f>SUM(O7:O20)</f>
        <v>70566.37</v>
      </c>
    </row>
    <row r="22" spans="1:15" x14ac:dyDescent="0.25">
      <c r="A22" s="47" t="s">
        <v>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  <c r="M22" s="23"/>
      <c r="N22" s="23"/>
      <c r="O22" s="11">
        <f>E21+J21+O21</f>
        <v>170594.61</v>
      </c>
    </row>
    <row r="23" spans="1:15" x14ac:dyDescent="0.25">
      <c r="A23" s="44" t="s">
        <v>17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22"/>
      <c r="N23" s="22"/>
      <c r="O23" s="11">
        <f>O22*1.18</f>
        <v>201301.63979999998</v>
      </c>
    </row>
  </sheetData>
  <mergeCells count="12">
    <mergeCell ref="A2:O2"/>
    <mergeCell ref="A4:E4"/>
    <mergeCell ref="F4:J4"/>
    <mergeCell ref="K4:O4"/>
    <mergeCell ref="A5:E5"/>
    <mergeCell ref="F5:J5"/>
    <mergeCell ref="K5:O5"/>
    <mergeCell ref="A23:L23"/>
    <mergeCell ref="A22:L22"/>
    <mergeCell ref="A21:B21"/>
    <mergeCell ref="F21:G21"/>
    <mergeCell ref="K21:L2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C7" sqref="C7"/>
    </sheetView>
  </sheetViews>
  <sheetFormatPr defaultRowHeight="15" x14ac:dyDescent="0.25"/>
  <cols>
    <col min="1" max="1" width="5.5703125" customWidth="1"/>
    <col min="2" max="2" width="10.28515625" customWidth="1"/>
    <col min="3" max="3" width="25.85546875" customWidth="1"/>
    <col min="4" max="4" width="26.28515625" customWidth="1"/>
    <col min="5" max="5" width="16.85546875" customWidth="1"/>
    <col min="6" max="6" width="20.7109375" customWidth="1"/>
    <col min="7" max="7" width="23.28515625" customWidth="1"/>
    <col min="8" max="8" width="14.7109375" customWidth="1"/>
    <col min="9" max="9" width="10" customWidth="1"/>
    <col min="10" max="10" width="18.28515625" customWidth="1"/>
    <col min="12" max="12" width="10.42578125" customWidth="1"/>
    <col min="13" max="13" width="12" customWidth="1"/>
    <col min="15" max="15" width="10.42578125" customWidth="1"/>
    <col min="16" max="16" width="12.28515625" customWidth="1"/>
  </cols>
  <sheetData>
    <row r="1" spans="2:7" x14ac:dyDescent="0.25">
      <c r="G1" s="17" t="s">
        <v>70</v>
      </c>
    </row>
    <row r="2" spans="2:7" ht="37.5" customHeight="1" x14ac:dyDescent="0.25">
      <c r="B2" s="54" t="s">
        <v>71</v>
      </c>
      <c r="C2" s="54"/>
      <c r="D2" s="54"/>
      <c r="E2" s="54"/>
      <c r="F2" s="54"/>
      <c r="G2" s="54"/>
    </row>
    <row r="3" spans="2:7" ht="34.5" customHeight="1" x14ac:dyDescent="0.25">
      <c r="B3" s="53" t="s">
        <v>14</v>
      </c>
      <c r="C3" s="53"/>
      <c r="D3" s="53"/>
      <c r="E3" s="53"/>
      <c r="F3" s="53"/>
      <c r="G3" s="53"/>
    </row>
    <row r="4" spans="2:7" ht="15" customHeight="1" x14ac:dyDescent="0.25">
      <c r="B4" s="28"/>
      <c r="C4" s="28"/>
      <c r="D4" s="28"/>
      <c r="E4" s="30"/>
      <c r="F4" s="30"/>
      <c r="G4" s="55" t="s">
        <v>74</v>
      </c>
    </row>
    <row r="5" spans="2:7" ht="44.25" customHeight="1" x14ac:dyDescent="0.25">
      <c r="B5" s="25" t="s">
        <v>0</v>
      </c>
      <c r="C5" s="25" t="s">
        <v>1</v>
      </c>
      <c r="D5" s="25" t="s">
        <v>2</v>
      </c>
      <c r="E5" s="25" t="s">
        <v>18</v>
      </c>
      <c r="F5" s="25" t="s">
        <v>19</v>
      </c>
      <c r="G5" s="25" t="s">
        <v>15</v>
      </c>
    </row>
    <row r="6" spans="2:7" x14ac:dyDescent="0.25">
      <c r="B6" s="15">
        <v>19</v>
      </c>
      <c r="C6" s="2">
        <v>42639</v>
      </c>
      <c r="D6" s="18">
        <v>22291</v>
      </c>
      <c r="E6" s="1">
        <v>5.97</v>
      </c>
      <c r="F6" s="5">
        <f>D6*E6</f>
        <v>133077.26999999999</v>
      </c>
      <c r="G6" s="5">
        <f>F6*1.18</f>
        <v>157031.17859999998</v>
      </c>
    </row>
    <row r="7" spans="2:7" x14ac:dyDescent="0.25">
      <c r="B7" s="15">
        <v>20</v>
      </c>
      <c r="C7" s="2">
        <v>42639</v>
      </c>
      <c r="D7" s="18">
        <v>7395</v>
      </c>
      <c r="E7" s="1">
        <v>5.97</v>
      </c>
      <c r="F7" s="5">
        <f t="shared" ref="F7:F70" si="0">D7*E7</f>
        <v>44148.15</v>
      </c>
      <c r="G7" s="5">
        <f t="shared" ref="G7:G70" si="1">F7*1.18</f>
        <v>52094.816999999995</v>
      </c>
    </row>
    <row r="8" spans="2:7" x14ac:dyDescent="0.25">
      <c r="B8" s="15">
        <v>21</v>
      </c>
      <c r="C8" s="2">
        <v>42639</v>
      </c>
      <c r="D8" s="18">
        <v>163</v>
      </c>
      <c r="E8" s="1">
        <v>5.97</v>
      </c>
      <c r="F8" s="5">
        <f t="shared" si="0"/>
        <v>973.11</v>
      </c>
      <c r="G8" s="5">
        <f t="shared" si="1"/>
        <v>1148.2698</v>
      </c>
    </row>
    <row r="9" spans="2:7" x14ac:dyDescent="0.25">
      <c r="B9" s="15">
        <v>22</v>
      </c>
      <c r="C9" s="2">
        <v>42639</v>
      </c>
      <c r="D9" s="18">
        <v>293</v>
      </c>
      <c r="E9" s="1">
        <v>5.97</v>
      </c>
      <c r="F9" s="5">
        <f t="shared" si="0"/>
        <v>1749.21</v>
      </c>
      <c r="G9" s="5">
        <f t="shared" si="1"/>
        <v>2064.0677999999998</v>
      </c>
    </row>
    <row r="10" spans="2:7" x14ac:dyDescent="0.25">
      <c r="B10" s="15">
        <v>23</v>
      </c>
      <c r="C10" s="2">
        <v>42639</v>
      </c>
      <c r="D10" s="18">
        <v>6680</v>
      </c>
      <c r="E10" s="1">
        <v>5.97</v>
      </c>
      <c r="F10" s="5">
        <f t="shared" si="0"/>
        <v>39879.599999999999</v>
      </c>
      <c r="G10" s="5">
        <f t="shared" si="1"/>
        <v>47057.927999999993</v>
      </c>
    </row>
    <row r="11" spans="2:7" x14ac:dyDescent="0.25">
      <c r="B11" s="3" t="s">
        <v>3</v>
      </c>
      <c r="C11" s="1"/>
      <c r="D11" s="19">
        <f>SUM(D6:D10)</f>
        <v>36822</v>
      </c>
      <c r="E11" s="3">
        <v>5.97</v>
      </c>
      <c r="F11" s="7">
        <f t="shared" si="0"/>
        <v>219827.34</v>
      </c>
      <c r="G11" s="7">
        <f t="shared" si="1"/>
        <v>259396.26119999998</v>
      </c>
    </row>
    <row r="12" spans="2:7" x14ac:dyDescent="0.25">
      <c r="B12" s="56">
        <v>24</v>
      </c>
      <c r="C12" s="2">
        <v>42766</v>
      </c>
      <c r="D12" s="18">
        <v>37524</v>
      </c>
      <c r="E12" s="1">
        <v>6.15</v>
      </c>
      <c r="F12" s="5">
        <f t="shared" si="0"/>
        <v>230772.6</v>
      </c>
      <c r="G12" s="5">
        <f t="shared" si="1"/>
        <v>272311.66800000001</v>
      </c>
    </row>
    <row r="13" spans="2:7" x14ac:dyDescent="0.25">
      <c r="B13" s="56">
        <v>25</v>
      </c>
      <c r="C13" s="2">
        <v>42766</v>
      </c>
      <c r="D13" s="18">
        <v>10886</v>
      </c>
      <c r="E13" s="1">
        <v>6.15</v>
      </c>
      <c r="F13" s="5">
        <f t="shared" si="0"/>
        <v>66948.900000000009</v>
      </c>
      <c r="G13" s="5">
        <f t="shared" si="1"/>
        <v>78999.702000000005</v>
      </c>
    </row>
    <row r="14" spans="2:7" x14ac:dyDescent="0.25">
      <c r="B14" s="56">
        <v>26</v>
      </c>
      <c r="C14" s="2">
        <v>42766</v>
      </c>
      <c r="D14" s="18">
        <v>1243</v>
      </c>
      <c r="E14" s="1">
        <v>6.15</v>
      </c>
      <c r="F14" s="5">
        <f t="shared" si="0"/>
        <v>7644.4500000000007</v>
      </c>
      <c r="G14" s="5">
        <f t="shared" si="1"/>
        <v>9020.4510000000009</v>
      </c>
    </row>
    <row r="15" spans="2:7" x14ac:dyDescent="0.25">
      <c r="B15" s="56">
        <v>27</v>
      </c>
      <c r="C15" s="2">
        <v>42766</v>
      </c>
      <c r="D15" s="18">
        <v>985</v>
      </c>
      <c r="E15" s="1">
        <v>6.15</v>
      </c>
      <c r="F15" s="5">
        <f t="shared" si="0"/>
        <v>6057.75</v>
      </c>
      <c r="G15" s="5">
        <f t="shared" si="1"/>
        <v>7148.1449999999995</v>
      </c>
    </row>
    <row r="16" spans="2:7" x14ac:dyDescent="0.25">
      <c r="B16" s="56">
        <v>28</v>
      </c>
      <c r="C16" s="2">
        <v>42766</v>
      </c>
      <c r="D16" s="18">
        <v>705</v>
      </c>
      <c r="E16" s="1">
        <v>6.15</v>
      </c>
      <c r="F16" s="5">
        <f t="shared" si="0"/>
        <v>4335.75</v>
      </c>
      <c r="G16" s="5">
        <f t="shared" si="1"/>
        <v>5116.1849999999995</v>
      </c>
    </row>
    <row r="17" spans="2:15" x14ac:dyDescent="0.25">
      <c r="B17" s="56">
        <v>29</v>
      </c>
      <c r="C17" s="2">
        <v>42766</v>
      </c>
      <c r="D17" s="18">
        <v>1779</v>
      </c>
      <c r="E17" s="1">
        <v>6.15</v>
      </c>
      <c r="F17" s="5">
        <f t="shared" si="0"/>
        <v>10940.85</v>
      </c>
      <c r="G17" s="5">
        <f t="shared" si="1"/>
        <v>12910.203</v>
      </c>
    </row>
    <row r="18" spans="2:15" x14ac:dyDescent="0.25">
      <c r="B18" s="56">
        <v>30</v>
      </c>
      <c r="C18" s="2">
        <v>42794</v>
      </c>
      <c r="D18" s="18">
        <v>286853</v>
      </c>
      <c r="E18" s="1">
        <v>6.15</v>
      </c>
      <c r="F18" s="5">
        <f t="shared" si="0"/>
        <v>1764145.9500000002</v>
      </c>
      <c r="G18" s="5">
        <f t="shared" si="1"/>
        <v>2081692.2210000001</v>
      </c>
    </row>
    <row r="19" spans="2:15" x14ac:dyDescent="0.25">
      <c r="B19" s="56">
        <v>31</v>
      </c>
      <c r="C19" s="2">
        <v>42794</v>
      </c>
      <c r="D19" s="18">
        <v>4298</v>
      </c>
      <c r="E19" s="1">
        <v>6.15</v>
      </c>
      <c r="F19" s="5">
        <f t="shared" si="0"/>
        <v>26432.7</v>
      </c>
      <c r="G19" s="5">
        <f t="shared" si="1"/>
        <v>31190.585999999999</v>
      </c>
    </row>
    <row r="20" spans="2:15" x14ac:dyDescent="0.25">
      <c r="B20" s="56">
        <v>32</v>
      </c>
      <c r="C20" s="2">
        <v>42794</v>
      </c>
      <c r="D20" s="6">
        <v>469</v>
      </c>
      <c r="E20" s="1">
        <v>6.15</v>
      </c>
      <c r="F20" s="5">
        <f t="shared" si="0"/>
        <v>2884.3500000000004</v>
      </c>
      <c r="G20" s="5">
        <f t="shared" si="1"/>
        <v>3403.5330000000004</v>
      </c>
    </row>
    <row r="21" spans="2:15" x14ac:dyDescent="0.25">
      <c r="B21" s="56">
        <v>33</v>
      </c>
      <c r="C21" s="2">
        <v>42821</v>
      </c>
      <c r="D21" s="18">
        <v>6299.8</v>
      </c>
      <c r="E21" s="1">
        <v>6.17</v>
      </c>
      <c r="F21" s="5">
        <f t="shared" si="0"/>
        <v>38869.766000000003</v>
      </c>
      <c r="G21" s="5">
        <f t="shared" si="1"/>
        <v>45866.323880000004</v>
      </c>
    </row>
    <row r="22" spans="2:15" x14ac:dyDescent="0.25">
      <c r="B22" s="56">
        <v>35</v>
      </c>
      <c r="C22" s="2">
        <v>42821</v>
      </c>
      <c r="D22" s="18">
        <v>3180</v>
      </c>
      <c r="E22" s="1">
        <v>6.17</v>
      </c>
      <c r="F22" s="5">
        <f t="shared" si="0"/>
        <v>19620.599999999999</v>
      </c>
      <c r="G22" s="5">
        <f t="shared" si="1"/>
        <v>23152.307999999997</v>
      </c>
    </row>
    <row r="23" spans="2:15" x14ac:dyDescent="0.25">
      <c r="B23" s="56">
        <v>36</v>
      </c>
      <c r="C23" s="2">
        <v>42850</v>
      </c>
      <c r="D23" s="18">
        <v>17524</v>
      </c>
      <c r="E23" s="1">
        <v>6.17</v>
      </c>
      <c r="F23" s="5">
        <f t="shared" si="0"/>
        <v>108123.08</v>
      </c>
      <c r="G23" s="5">
        <f t="shared" si="1"/>
        <v>127585.2344</v>
      </c>
    </row>
    <row r="24" spans="2:15" x14ac:dyDescent="0.25">
      <c r="B24" s="56">
        <v>37</v>
      </c>
      <c r="C24" s="2">
        <v>42850</v>
      </c>
      <c r="D24" s="18">
        <v>1785</v>
      </c>
      <c r="E24" s="1">
        <v>6.17</v>
      </c>
      <c r="F24" s="5">
        <f t="shared" si="0"/>
        <v>11013.45</v>
      </c>
      <c r="G24" s="5">
        <f t="shared" si="1"/>
        <v>12995.871000000001</v>
      </c>
    </row>
    <row r="25" spans="2:15" x14ac:dyDescent="0.25">
      <c r="B25" s="56">
        <v>38</v>
      </c>
      <c r="C25" s="2">
        <v>42850</v>
      </c>
      <c r="D25" s="18">
        <v>1849</v>
      </c>
      <c r="E25" s="1">
        <v>6.17</v>
      </c>
      <c r="F25" s="5">
        <f t="shared" si="0"/>
        <v>11408.33</v>
      </c>
      <c r="G25" s="5">
        <f t="shared" si="1"/>
        <v>13461.829399999999</v>
      </c>
    </row>
    <row r="26" spans="2:15" x14ac:dyDescent="0.25">
      <c r="B26" s="56">
        <v>39</v>
      </c>
      <c r="C26" s="2">
        <v>42850</v>
      </c>
      <c r="D26" s="18">
        <v>337</v>
      </c>
      <c r="E26" s="1">
        <v>6.17</v>
      </c>
      <c r="F26" s="5">
        <f t="shared" si="0"/>
        <v>2079.29</v>
      </c>
      <c r="G26" s="5">
        <f t="shared" si="1"/>
        <v>2453.5621999999998</v>
      </c>
    </row>
    <row r="27" spans="2:15" x14ac:dyDescent="0.25">
      <c r="B27" s="56">
        <v>40</v>
      </c>
      <c r="C27" s="2">
        <v>42850</v>
      </c>
      <c r="D27" s="18">
        <v>1259</v>
      </c>
      <c r="E27" s="1">
        <v>6.17</v>
      </c>
      <c r="F27" s="5">
        <f t="shared" si="0"/>
        <v>7768.03</v>
      </c>
      <c r="G27" s="5">
        <f t="shared" si="1"/>
        <v>9166.2753999999986</v>
      </c>
      <c r="O27" s="4"/>
    </row>
    <row r="28" spans="2:15" x14ac:dyDescent="0.25">
      <c r="B28" s="56">
        <v>41</v>
      </c>
      <c r="C28" s="2">
        <v>42850</v>
      </c>
      <c r="D28" s="18">
        <v>182</v>
      </c>
      <c r="E28" s="1">
        <v>6.17</v>
      </c>
      <c r="F28" s="5">
        <f t="shared" si="0"/>
        <v>1122.94</v>
      </c>
      <c r="G28" s="5">
        <f t="shared" si="1"/>
        <v>1325.0691999999999</v>
      </c>
    </row>
    <row r="29" spans="2:15" x14ac:dyDescent="0.25">
      <c r="B29" s="56">
        <v>42</v>
      </c>
      <c r="C29" s="2">
        <v>42850</v>
      </c>
      <c r="D29" s="18">
        <v>578</v>
      </c>
      <c r="E29" s="1">
        <v>6.17</v>
      </c>
      <c r="F29" s="5">
        <f t="shared" si="0"/>
        <v>3566.2599999999998</v>
      </c>
      <c r="G29" s="5">
        <f t="shared" si="1"/>
        <v>4208.1867999999995</v>
      </c>
    </row>
    <row r="30" spans="2:15" x14ac:dyDescent="0.25">
      <c r="B30" s="56">
        <v>43</v>
      </c>
      <c r="C30" s="2">
        <v>42850</v>
      </c>
      <c r="D30" s="18">
        <v>92</v>
      </c>
      <c r="E30" s="1">
        <v>6.17</v>
      </c>
      <c r="F30" s="5">
        <f t="shared" si="0"/>
        <v>567.64</v>
      </c>
      <c r="G30" s="5">
        <f t="shared" si="1"/>
        <v>669.8152</v>
      </c>
    </row>
    <row r="31" spans="2:15" x14ac:dyDescent="0.25">
      <c r="B31" s="56">
        <v>44</v>
      </c>
      <c r="C31" s="2">
        <v>42850</v>
      </c>
      <c r="D31" s="18">
        <v>76</v>
      </c>
      <c r="E31" s="1">
        <v>6.17</v>
      </c>
      <c r="F31" s="5">
        <f t="shared" si="0"/>
        <v>468.92</v>
      </c>
      <c r="G31" s="5">
        <f t="shared" si="1"/>
        <v>553.32560000000001</v>
      </c>
    </row>
    <row r="32" spans="2:15" x14ac:dyDescent="0.25">
      <c r="B32" s="56">
        <v>45</v>
      </c>
      <c r="C32" s="2">
        <v>42850</v>
      </c>
      <c r="D32" s="18">
        <v>13</v>
      </c>
      <c r="E32" s="1">
        <v>6.17</v>
      </c>
      <c r="F32" s="5">
        <f t="shared" si="0"/>
        <v>80.209999999999994</v>
      </c>
      <c r="G32" s="5">
        <f t="shared" si="1"/>
        <v>94.647799999999989</v>
      </c>
    </row>
    <row r="33" spans="2:7" x14ac:dyDescent="0.25">
      <c r="B33" s="56">
        <v>46</v>
      </c>
      <c r="C33" s="2">
        <v>42850</v>
      </c>
      <c r="D33" s="18">
        <v>1150</v>
      </c>
      <c r="E33" s="1">
        <v>6.17</v>
      </c>
      <c r="F33" s="5">
        <f t="shared" si="0"/>
        <v>7095.5</v>
      </c>
      <c r="G33" s="5">
        <f t="shared" si="1"/>
        <v>8372.6899999999987</v>
      </c>
    </row>
    <row r="34" spans="2:7" x14ac:dyDescent="0.25">
      <c r="B34" s="56">
        <v>47</v>
      </c>
      <c r="C34" s="2">
        <v>42850</v>
      </c>
      <c r="D34" s="18">
        <v>4471</v>
      </c>
      <c r="E34" s="1">
        <v>6.17</v>
      </c>
      <c r="F34" s="5">
        <f t="shared" si="0"/>
        <v>27586.07</v>
      </c>
      <c r="G34" s="5">
        <f t="shared" si="1"/>
        <v>32551.562599999997</v>
      </c>
    </row>
    <row r="35" spans="2:7" x14ac:dyDescent="0.25">
      <c r="B35" s="56">
        <v>48</v>
      </c>
      <c r="C35" s="2">
        <v>42880</v>
      </c>
      <c r="D35" s="6">
        <v>48363</v>
      </c>
      <c r="E35" s="1">
        <v>6.18</v>
      </c>
      <c r="F35" s="5">
        <f t="shared" si="0"/>
        <v>298883.33999999997</v>
      </c>
      <c r="G35" s="5">
        <f t="shared" si="1"/>
        <v>352682.34119999997</v>
      </c>
    </row>
    <row r="36" spans="2:7" x14ac:dyDescent="0.25">
      <c r="B36" s="56">
        <v>49</v>
      </c>
      <c r="C36" s="2">
        <v>42880</v>
      </c>
      <c r="D36" s="18">
        <v>24186</v>
      </c>
      <c r="E36" s="1">
        <v>6.18</v>
      </c>
      <c r="F36" s="5">
        <f t="shared" si="0"/>
        <v>149469.47999999998</v>
      </c>
      <c r="G36" s="5">
        <f t="shared" si="1"/>
        <v>176373.98639999997</v>
      </c>
    </row>
    <row r="37" spans="2:7" x14ac:dyDescent="0.25">
      <c r="B37" s="56">
        <v>50</v>
      </c>
      <c r="C37" s="2">
        <v>42880</v>
      </c>
      <c r="D37" s="18">
        <v>2531</v>
      </c>
      <c r="E37" s="1">
        <v>6.18</v>
      </c>
      <c r="F37" s="5">
        <f t="shared" si="0"/>
        <v>15641.58</v>
      </c>
      <c r="G37" s="5">
        <f t="shared" si="1"/>
        <v>18457.064399999999</v>
      </c>
    </row>
    <row r="38" spans="2:7" x14ac:dyDescent="0.25">
      <c r="B38" s="56">
        <v>51</v>
      </c>
      <c r="C38" s="2">
        <v>42880</v>
      </c>
      <c r="D38" s="18">
        <v>16003</v>
      </c>
      <c r="E38" s="1">
        <v>6.18</v>
      </c>
      <c r="F38" s="5">
        <f t="shared" si="0"/>
        <v>98898.54</v>
      </c>
      <c r="G38" s="5">
        <f t="shared" si="1"/>
        <v>116700.27719999998</v>
      </c>
    </row>
    <row r="39" spans="2:7" x14ac:dyDescent="0.25">
      <c r="B39" s="56">
        <v>52</v>
      </c>
      <c r="C39" s="2">
        <v>42880</v>
      </c>
      <c r="D39" s="18">
        <v>456</v>
      </c>
      <c r="E39" s="1">
        <v>6.18</v>
      </c>
      <c r="F39" s="5">
        <f t="shared" si="0"/>
        <v>2818.08</v>
      </c>
      <c r="G39" s="5">
        <f t="shared" si="1"/>
        <v>3325.3343999999997</v>
      </c>
    </row>
    <row r="40" spans="2:7" x14ac:dyDescent="0.25">
      <c r="B40" s="56">
        <v>53</v>
      </c>
      <c r="C40" s="2">
        <v>42880</v>
      </c>
      <c r="D40" s="18">
        <v>1401</v>
      </c>
      <c r="E40" s="1">
        <v>6.18</v>
      </c>
      <c r="F40" s="5">
        <f t="shared" si="0"/>
        <v>8658.18</v>
      </c>
      <c r="G40" s="5">
        <f t="shared" si="1"/>
        <v>10216.652399999999</v>
      </c>
    </row>
    <row r="41" spans="2:7" x14ac:dyDescent="0.25">
      <c r="B41" s="56">
        <v>54</v>
      </c>
      <c r="C41" s="2">
        <v>42880</v>
      </c>
      <c r="D41" s="18">
        <v>300</v>
      </c>
      <c r="E41" s="1">
        <v>6.18</v>
      </c>
      <c r="F41" s="5">
        <f t="shared" si="0"/>
        <v>1854</v>
      </c>
      <c r="G41" s="5">
        <f t="shared" si="1"/>
        <v>2187.7199999999998</v>
      </c>
    </row>
    <row r="42" spans="2:7" x14ac:dyDescent="0.25">
      <c r="B42" s="56">
        <v>55</v>
      </c>
      <c r="C42" s="2">
        <v>42880</v>
      </c>
      <c r="D42" s="18">
        <v>785</v>
      </c>
      <c r="E42" s="1">
        <v>6.18</v>
      </c>
      <c r="F42" s="5">
        <f t="shared" si="0"/>
        <v>4851.3</v>
      </c>
      <c r="G42" s="5">
        <f t="shared" si="1"/>
        <v>5724.5339999999997</v>
      </c>
    </row>
    <row r="43" spans="2:7" x14ac:dyDescent="0.25">
      <c r="B43" s="56">
        <v>56</v>
      </c>
      <c r="C43" s="2">
        <v>42912</v>
      </c>
      <c r="D43" s="18">
        <v>8524</v>
      </c>
      <c r="E43" s="1">
        <v>6.22</v>
      </c>
      <c r="F43" s="5">
        <f t="shared" si="0"/>
        <v>53019.28</v>
      </c>
      <c r="G43" s="5">
        <f t="shared" si="1"/>
        <v>62562.750399999997</v>
      </c>
    </row>
    <row r="44" spans="2:7" x14ac:dyDescent="0.25">
      <c r="B44" s="56">
        <v>57</v>
      </c>
      <c r="C44" s="2">
        <v>42912</v>
      </c>
      <c r="D44" s="18">
        <v>352</v>
      </c>
      <c r="E44" s="1">
        <v>6.22</v>
      </c>
      <c r="F44" s="5">
        <f t="shared" si="0"/>
        <v>2189.44</v>
      </c>
      <c r="G44" s="5">
        <f t="shared" si="1"/>
        <v>2583.5391999999997</v>
      </c>
    </row>
    <row r="45" spans="2:7" x14ac:dyDescent="0.25">
      <c r="B45" s="56">
        <v>58</v>
      </c>
      <c r="C45" s="2">
        <v>42912</v>
      </c>
      <c r="D45" s="18">
        <v>29738</v>
      </c>
      <c r="E45" s="1">
        <v>6.22</v>
      </c>
      <c r="F45" s="5">
        <f t="shared" si="0"/>
        <v>184970.36</v>
      </c>
      <c r="G45" s="5">
        <f t="shared" si="1"/>
        <v>218265.02479999998</v>
      </c>
    </row>
    <row r="46" spans="2:7" x14ac:dyDescent="0.25">
      <c r="B46" s="56">
        <v>59</v>
      </c>
      <c r="C46" s="2">
        <v>42912</v>
      </c>
      <c r="D46" s="18">
        <v>7766</v>
      </c>
      <c r="E46" s="1">
        <v>6.22</v>
      </c>
      <c r="F46" s="5">
        <f t="shared" si="0"/>
        <v>48304.52</v>
      </c>
      <c r="G46" s="5">
        <f t="shared" si="1"/>
        <v>56999.333599999991</v>
      </c>
    </row>
    <row r="47" spans="2:7" x14ac:dyDescent="0.25">
      <c r="B47" s="56">
        <v>60</v>
      </c>
      <c r="C47" s="2">
        <v>42912</v>
      </c>
      <c r="D47" s="18">
        <v>2166</v>
      </c>
      <c r="E47" s="1">
        <v>6.22</v>
      </c>
      <c r="F47" s="5">
        <f t="shared" si="0"/>
        <v>13472.519999999999</v>
      </c>
      <c r="G47" s="5">
        <f t="shared" si="1"/>
        <v>15897.573599999998</v>
      </c>
    </row>
    <row r="48" spans="2:7" x14ac:dyDescent="0.25">
      <c r="B48" s="56">
        <v>61</v>
      </c>
      <c r="C48" s="2">
        <v>42912</v>
      </c>
      <c r="D48" s="18">
        <v>376</v>
      </c>
      <c r="E48" s="1">
        <v>6.22</v>
      </c>
      <c r="F48" s="5">
        <f t="shared" si="0"/>
        <v>2338.7199999999998</v>
      </c>
      <c r="G48" s="5">
        <f t="shared" si="1"/>
        <v>2759.6895999999997</v>
      </c>
    </row>
    <row r="49" spans="2:7" x14ac:dyDescent="0.25">
      <c r="B49" s="56">
        <v>62</v>
      </c>
      <c r="C49" s="2">
        <v>42912</v>
      </c>
      <c r="D49" s="18">
        <v>31</v>
      </c>
      <c r="E49" s="1">
        <v>6.22</v>
      </c>
      <c r="F49" s="5">
        <f t="shared" si="0"/>
        <v>192.82</v>
      </c>
      <c r="G49" s="5">
        <f t="shared" si="1"/>
        <v>227.52759999999998</v>
      </c>
    </row>
    <row r="50" spans="2:7" x14ac:dyDescent="0.25">
      <c r="B50" s="56">
        <v>63</v>
      </c>
      <c r="C50" s="2">
        <v>42912</v>
      </c>
      <c r="D50" s="6">
        <v>1456</v>
      </c>
      <c r="E50" s="1">
        <v>6.22</v>
      </c>
      <c r="F50" s="5">
        <f t="shared" si="0"/>
        <v>9056.32</v>
      </c>
      <c r="G50" s="5">
        <f t="shared" si="1"/>
        <v>10686.4576</v>
      </c>
    </row>
    <row r="51" spans="2:7" x14ac:dyDescent="0.25">
      <c r="B51" s="56">
        <v>64</v>
      </c>
      <c r="C51" s="2">
        <v>42912</v>
      </c>
      <c r="D51" s="18">
        <v>651</v>
      </c>
      <c r="E51" s="1">
        <v>6.22</v>
      </c>
      <c r="F51" s="5">
        <f t="shared" si="0"/>
        <v>4049.22</v>
      </c>
      <c r="G51" s="5">
        <f t="shared" si="1"/>
        <v>4778.0795999999991</v>
      </c>
    </row>
    <row r="52" spans="2:7" x14ac:dyDescent="0.25">
      <c r="B52" s="56">
        <v>65</v>
      </c>
      <c r="C52" s="2">
        <v>42912</v>
      </c>
      <c r="D52" s="18">
        <v>339</v>
      </c>
      <c r="E52" s="1">
        <v>6.22</v>
      </c>
      <c r="F52" s="5">
        <f t="shared" si="0"/>
        <v>2108.58</v>
      </c>
      <c r="G52" s="5">
        <f t="shared" si="1"/>
        <v>2488.1243999999997</v>
      </c>
    </row>
    <row r="53" spans="2:7" x14ac:dyDescent="0.25">
      <c r="B53" s="56">
        <v>66</v>
      </c>
      <c r="C53" s="2">
        <v>42912</v>
      </c>
      <c r="D53" s="18">
        <v>7807</v>
      </c>
      <c r="E53" s="1">
        <v>6.22</v>
      </c>
      <c r="F53" s="5">
        <f t="shared" si="0"/>
        <v>48559.54</v>
      </c>
      <c r="G53" s="5">
        <f t="shared" si="1"/>
        <v>57300.2572</v>
      </c>
    </row>
    <row r="54" spans="2:7" x14ac:dyDescent="0.25">
      <c r="B54" s="56">
        <v>67</v>
      </c>
      <c r="C54" s="2">
        <v>42912</v>
      </c>
      <c r="D54" s="18">
        <v>414</v>
      </c>
      <c r="E54" s="1">
        <v>6.22</v>
      </c>
      <c r="F54" s="5">
        <f t="shared" si="0"/>
        <v>2575.08</v>
      </c>
      <c r="G54" s="5">
        <f t="shared" si="1"/>
        <v>3038.5944</v>
      </c>
    </row>
    <row r="55" spans="2:7" x14ac:dyDescent="0.25">
      <c r="B55" s="56">
        <v>68</v>
      </c>
      <c r="C55" s="2">
        <v>42912</v>
      </c>
      <c r="D55" s="18">
        <v>6635</v>
      </c>
      <c r="E55" s="1">
        <v>6.22</v>
      </c>
      <c r="F55" s="5">
        <f t="shared" si="0"/>
        <v>41269.699999999997</v>
      </c>
      <c r="G55" s="5">
        <f t="shared" si="1"/>
        <v>48698.245999999992</v>
      </c>
    </row>
    <row r="56" spans="2:7" x14ac:dyDescent="0.25">
      <c r="B56" s="56">
        <v>69</v>
      </c>
      <c r="C56" s="2">
        <v>42912</v>
      </c>
      <c r="D56" s="18">
        <v>289</v>
      </c>
      <c r="E56" s="1">
        <v>6.22</v>
      </c>
      <c r="F56" s="5">
        <f t="shared" si="0"/>
        <v>1797.58</v>
      </c>
      <c r="G56" s="5">
        <f t="shared" si="1"/>
        <v>2121.1443999999997</v>
      </c>
    </row>
    <row r="57" spans="2:7" x14ac:dyDescent="0.25">
      <c r="B57" s="56">
        <v>70</v>
      </c>
      <c r="C57" s="2">
        <v>42912</v>
      </c>
      <c r="D57" s="18">
        <v>1903</v>
      </c>
      <c r="E57" s="1">
        <v>6.22</v>
      </c>
      <c r="F57" s="5">
        <f t="shared" si="0"/>
        <v>11836.66</v>
      </c>
      <c r="G57" s="5">
        <f t="shared" si="1"/>
        <v>13967.2588</v>
      </c>
    </row>
    <row r="58" spans="2:7" x14ac:dyDescent="0.25">
      <c r="B58" s="56">
        <v>71</v>
      </c>
      <c r="C58" s="2">
        <v>42912</v>
      </c>
      <c r="D58" s="18">
        <v>29833</v>
      </c>
      <c r="E58" s="1">
        <v>6.22</v>
      </c>
      <c r="F58" s="5">
        <f t="shared" si="0"/>
        <v>185561.25999999998</v>
      </c>
      <c r="G58" s="5">
        <f t="shared" si="1"/>
        <v>218962.28679999997</v>
      </c>
    </row>
    <row r="59" spans="2:7" x14ac:dyDescent="0.25">
      <c r="B59" s="56">
        <v>72</v>
      </c>
      <c r="C59" s="2">
        <v>42912</v>
      </c>
      <c r="D59" s="18">
        <v>1922</v>
      </c>
      <c r="E59" s="1">
        <v>6.22</v>
      </c>
      <c r="F59" s="5">
        <f t="shared" si="0"/>
        <v>11954.84</v>
      </c>
      <c r="G59" s="5">
        <f t="shared" si="1"/>
        <v>14106.7112</v>
      </c>
    </row>
    <row r="60" spans="2:7" x14ac:dyDescent="0.25">
      <c r="B60" s="56">
        <v>73</v>
      </c>
      <c r="C60" s="2">
        <v>42912</v>
      </c>
      <c r="D60" s="18">
        <v>1933</v>
      </c>
      <c r="E60" s="1">
        <v>6.22</v>
      </c>
      <c r="F60" s="5">
        <f t="shared" si="0"/>
        <v>12023.26</v>
      </c>
      <c r="G60" s="5">
        <f t="shared" si="1"/>
        <v>14187.4468</v>
      </c>
    </row>
    <row r="61" spans="2:7" x14ac:dyDescent="0.25">
      <c r="B61" s="56">
        <v>74</v>
      </c>
      <c r="C61" s="2">
        <v>42912</v>
      </c>
      <c r="D61" s="18">
        <v>45</v>
      </c>
      <c r="E61" s="1">
        <v>6.22</v>
      </c>
      <c r="F61" s="5">
        <f t="shared" si="0"/>
        <v>279.89999999999998</v>
      </c>
      <c r="G61" s="5">
        <f t="shared" si="1"/>
        <v>330.28199999999998</v>
      </c>
    </row>
    <row r="62" spans="2:7" x14ac:dyDescent="0.25">
      <c r="B62" s="56">
        <v>75</v>
      </c>
      <c r="C62" s="2">
        <v>42912</v>
      </c>
      <c r="D62" s="18">
        <v>1706</v>
      </c>
      <c r="E62" s="1">
        <v>6.22</v>
      </c>
      <c r="F62" s="5">
        <f t="shared" si="0"/>
        <v>10611.32</v>
      </c>
      <c r="G62" s="5">
        <f t="shared" si="1"/>
        <v>12521.357599999999</v>
      </c>
    </row>
    <row r="63" spans="2:7" x14ac:dyDescent="0.25">
      <c r="B63" s="56">
        <v>76</v>
      </c>
      <c r="C63" s="2">
        <v>42912</v>
      </c>
      <c r="D63" s="18">
        <v>5881</v>
      </c>
      <c r="E63" s="1">
        <v>6.22</v>
      </c>
      <c r="F63" s="5">
        <f t="shared" si="0"/>
        <v>36579.82</v>
      </c>
      <c r="G63" s="5">
        <f t="shared" si="1"/>
        <v>43164.187599999997</v>
      </c>
    </row>
    <row r="64" spans="2:7" x14ac:dyDescent="0.25">
      <c r="B64" s="56">
        <v>77</v>
      </c>
      <c r="C64" s="2">
        <v>42912</v>
      </c>
      <c r="D64" s="18">
        <v>449</v>
      </c>
      <c r="E64" s="1">
        <v>6.22</v>
      </c>
      <c r="F64" s="5">
        <f t="shared" si="0"/>
        <v>2792.7799999999997</v>
      </c>
      <c r="G64" s="5">
        <f t="shared" si="1"/>
        <v>3295.4803999999995</v>
      </c>
    </row>
    <row r="65" spans="2:7" x14ac:dyDescent="0.25">
      <c r="B65" s="56">
        <v>78</v>
      </c>
      <c r="C65" s="2">
        <v>42912</v>
      </c>
      <c r="D65" s="6">
        <v>1995</v>
      </c>
      <c r="E65" s="1">
        <v>6.22</v>
      </c>
      <c r="F65" s="5">
        <f t="shared" si="0"/>
        <v>12408.9</v>
      </c>
      <c r="G65" s="5">
        <f t="shared" si="1"/>
        <v>14642.501999999999</v>
      </c>
    </row>
    <row r="66" spans="2:7" x14ac:dyDescent="0.25">
      <c r="B66" s="56">
        <v>79</v>
      </c>
      <c r="C66" s="2">
        <v>42972</v>
      </c>
      <c r="D66" s="18">
        <v>41472</v>
      </c>
      <c r="E66" s="1">
        <v>6.22</v>
      </c>
      <c r="F66" s="5">
        <f t="shared" si="0"/>
        <v>257955.84</v>
      </c>
      <c r="G66" s="5">
        <f t="shared" si="1"/>
        <v>304387.89119999995</v>
      </c>
    </row>
    <row r="67" spans="2:7" x14ac:dyDescent="0.25">
      <c r="B67" s="56">
        <v>80</v>
      </c>
      <c r="C67" s="2">
        <v>42972</v>
      </c>
      <c r="D67" s="18">
        <v>38</v>
      </c>
      <c r="E67" s="1">
        <v>6.22</v>
      </c>
      <c r="F67" s="5">
        <f t="shared" si="0"/>
        <v>236.35999999999999</v>
      </c>
      <c r="G67" s="5">
        <f t="shared" si="1"/>
        <v>278.90479999999997</v>
      </c>
    </row>
    <row r="68" spans="2:7" x14ac:dyDescent="0.25">
      <c r="B68" s="56">
        <v>81</v>
      </c>
      <c r="C68" s="2">
        <v>43003</v>
      </c>
      <c r="D68" s="18">
        <v>3431</v>
      </c>
      <c r="E68" s="1">
        <v>6.22</v>
      </c>
      <c r="F68" s="5">
        <f t="shared" si="0"/>
        <v>21340.82</v>
      </c>
      <c r="G68" s="5">
        <f t="shared" si="1"/>
        <v>25182.167599999997</v>
      </c>
    </row>
    <row r="69" spans="2:7" x14ac:dyDescent="0.25">
      <c r="B69" s="56">
        <v>82</v>
      </c>
      <c r="C69" s="2">
        <v>43003</v>
      </c>
      <c r="D69" s="18">
        <v>3086</v>
      </c>
      <c r="E69" s="1">
        <v>6.22</v>
      </c>
      <c r="F69" s="5">
        <f t="shared" si="0"/>
        <v>19194.919999999998</v>
      </c>
      <c r="G69" s="5">
        <f t="shared" si="1"/>
        <v>22650.005599999997</v>
      </c>
    </row>
    <row r="70" spans="2:7" x14ac:dyDescent="0.25">
      <c r="B70" s="56">
        <v>83</v>
      </c>
      <c r="C70" s="2">
        <v>43003</v>
      </c>
      <c r="D70" s="18">
        <v>1011</v>
      </c>
      <c r="E70" s="1">
        <v>6.22</v>
      </c>
      <c r="F70" s="5">
        <f t="shared" si="0"/>
        <v>6288.42</v>
      </c>
      <c r="G70" s="5">
        <f t="shared" si="1"/>
        <v>7420.3355999999994</v>
      </c>
    </row>
    <row r="71" spans="2:7" x14ac:dyDescent="0.25">
      <c r="B71" s="56">
        <v>84</v>
      </c>
      <c r="C71" s="2">
        <v>43003</v>
      </c>
      <c r="D71" s="18">
        <v>92</v>
      </c>
      <c r="E71" s="1">
        <v>6.22</v>
      </c>
      <c r="F71" s="5">
        <f t="shared" ref="F71:F75" si="2">D71*E71</f>
        <v>572.24</v>
      </c>
      <c r="G71" s="5">
        <f t="shared" ref="G71:G75" si="3">F71*1.18</f>
        <v>675.2432</v>
      </c>
    </row>
    <row r="72" spans="2:7" x14ac:dyDescent="0.25">
      <c r="B72" s="56">
        <v>85</v>
      </c>
      <c r="C72" s="2">
        <v>43003</v>
      </c>
      <c r="D72" s="18">
        <v>527</v>
      </c>
      <c r="E72" s="1">
        <v>6.22</v>
      </c>
      <c r="F72" s="5">
        <f t="shared" si="2"/>
        <v>3277.94</v>
      </c>
      <c r="G72" s="5">
        <f t="shared" si="3"/>
        <v>3867.9692</v>
      </c>
    </row>
    <row r="73" spans="2:7" x14ac:dyDescent="0.25">
      <c r="B73" s="56">
        <v>86</v>
      </c>
      <c r="C73" s="2">
        <v>43003</v>
      </c>
      <c r="D73" s="18">
        <v>202</v>
      </c>
      <c r="E73" s="1">
        <v>6.22</v>
      </c>
      <c r="F73" s="5">
        <f t="shared" si="2"/>
        <v>1256.44</v>
      </c>
      <c r="G73" s="5">
        <f t="shared" si="3"/>
        <v>1482.5991999999999</v>
      </c>
    </row>
    <row r="74" spans="2:7" x14ac:dyDescent="0.25">
      <c r="B74" s="56">
        <v>87</v>
      </c>
      <c r="C74" s="2">
        <v>43003</v>
      </c>
      <c r="D74" s="18">
        <v>46</v>
      </c>
      <c r="E74" s="1">
        <v>6.22</v>
      </c>
      <c r="F74" s="5">
        <f t="shared" si="2"/>
        <v>286.12</v>
      </c>
      <c r="G74" s="5">
        <f t="shared" si="3"/>
        <v>337.6216</v>
      </c>
    </row>
    <row r="75" spans="2:7" x14ac:dyDescent="0.25">
      <c r="B75" s="56">
        <v>88</v>
      </c>
      <c r="C75" s="2">
        <v>43003</v>
      </c>
      <c r="D75" s="18">
        <v>1304</v>
      </c>
      <c r="E75" s="1">
        <v>6.22</v>
      </c>
      <c r="F75" s="5">
        <f t="shared" si="2"/>
        <v>8110.88</v>
      </c>
      <c r="G75" s="5">
        <f t="shared" si="3"/>
        <v>9570.8383999999987</v>
      </c>
    </row>
    <row r="76" spans="2:7" x14ac:dyDescent="0.25">
      <c r="B76" s="3" t="s">
        <v>5</v>
      </c>
      <c r="C76" s="1"/>
      <c r="D76" s="19">
        <f>SUM(D12:D75)</f>
        <v>640982.80000000005</v>
      </c>
      <c r="E76" s="1"/>
      <c r="F76" s="19">
        <f>SUM(F12:F75)</f>
        <v>3957080.2859999985</v>
      </c>
      <c r="G76" s="7">
        <f>SUM(G12:G75)</f>
        <v>4669354.7374799978</v>
      </c>
    </row>
    <row r="77" spans="2:7" x14ac:dyDescent="0.25">
      <c r="B77" s="3" t="s">
        <v>4</v>
      </c>
      <c r="C77" s="1"/>
      <c r="D77" s="19">
        <f>D11+D76</f>
        <v>677804.8</v>
      </c>
      <c r="E77" s="1"/>
      <c r="F77" s="19">
        <f>F11+F76</f>
        <v>4176907.6259999983</v>
      </c>
      <c r="G77" s="7">
        <f>G11+G76</f>
        <v>4928750.9986799974</v>
      </c>
    </row>
    <row r="78" spans="2:7" x14ac:dyDescent="0.25">
      <c r="D78" s="6"/>
    </row>
  </sheetData>
  <mergeCells count="2">
    <mergeCell ref="B2:G2"/>
    <mergeCell ref="B3:G3"/>
  </mergeCells>
  <pageMargins left="0.98425196850393704" right="0.98425196850393704" top="0.98425196850393704" bottom="0.98425196850393704" header="0.51181102362204722" footer="0.51181102362204722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Ботанический сад № 8</vt:lpstr>
      <vt:lpstr>Общежитие № 9</vt:lpstr>
      <vt:lpstr>ФАИП №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Минкеева С.М.</cp:lastModifiedBy>
  <cp:lastPrinted>2019-11-20T15:11:33Z</cp:lastPrinted>
  <dcterms:created xsi:type="dcterms:W3CDTF">2019-08-09T16:29:38Z</dcterms:created>
  <dcterms:modified xsi:type="dcterms:W3CDTF">2019-11-20T15:11:53Z</dcterms:modified>
</cp:coreProperties>
</file>