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Приложения\Головачева - Пурескина\Пункт 40 2018 год\"/>
    </mc:Choice>
  </mc:AlternateContent>
  <xr:revisionPtr revIDLastSave="0" documentId="13_ncr:1_{BAE404AF-DDF2-4D7F-83C4-39330510D457}" xr6:coauthVersionLast="45" xr6:coauthVersionMax="45" xr10:uidLastSave="{00000000-0000-0000-0000-000000000000}"/>
  <bookViews>
    <workbookView xWindow="-120" yWindow="-120" windowWidth="20730" windowHeight="11160" tabRatio="596" xr2:uid="{00000000-000D-0000-FFFF-FFFF00000000}"/>
  </bookViews>
  <sheets>
    <sheet name="СВОД" sheetId="12" r:id="rId1"/>
    <sheet name="Лист1" sheetId="13" r:id="rId2"/>
  </sheets>
  <definedNames>
    <definedName name="__________xlnm.Print_Titles">#REF!</definedName>
    <definedName name="_________xlnm.Print_Titles">#REF!</definedName>
    <definedName name="________xlnm.Print_Titles" localSheetId="0">#REF!</definedName>
    <definedName name="________xlnm.Print_Titles">#REF!</definedName>
    <definedName name="________xlnm.Print_Titles_1">#REF!</definedName>
    <definedName name="_______xlnm.Print_Titles" localSheetId="0">#REF!</definedName>
    <definedName name="_______xlnm.Print_Titles">#REF!</definedName>
    <definedName name="_______xlnm.Print_Titles_1">#REF!</definedName>
    <definedName name="______xlnm.Print_Titles" localSheetId="0">#REF!</definedName>
    <definedName name="______xlnm.Print_Titles">#REF!</definedName>
    <definedName name="______xlnm.Print_Titles_1" localSheetId="0">#REF!</definedName>
    <definedName name="______xlnm.Print_Titles_1">#REF!</definedName>
    <definedName name="_____xlnm.Print_Titles" localSheetId="0">#REF!</definedName>
    <definedName name="_____xlnm.Print_Titles">#REF!</definedName>
    <definedName name="_____xlnm.Print_Titles_1" localSheetId="0">#REF!</definedName>
    <definedName name="_____xlnm.Print_Titles_1">#REF!</definedName>
    <definedName name="____xlnm.Print_Titles" localSheetId="0">#REF!</definedName>
    <definedName name="____xlnm.Print_Titles">#REF!</definedName>
    <definedName name="____xlnm.Print_Titles_1" localSheetId="0">#REF!</definedName>
    <definedName name="____xlnm.Print_Titles_1">#REF!</definedName>
    <definedName name="___xlnm.Print_Titles" localSheetId="0">#REF!</definedName>
    <definedName name="___xlnm.Print_Titles">#REF!</definedName>
    <definedName name="___xlnm.Print_Titles_1" localSheetId="0">#REF!</definedName>
    <definedName name="___xlnm.Print_Titles_1">#REF!</definedName>
    <definedName name="__xlnm.Print_Titles" localSheetId="0">#REF!</definedName>
    <definedName name="__xlnm.Print_Titles">#REF!</definedName>
    <definedName name="__xlnm.Print_Titles_1" localSheetId="0">#REF!</definedName>
    <definedName name="__xlnm.Print_Titles_1">#REF!</definedName>
    <definedName name="_ala01" localSheetId="0">#REF!</definedName>
    <definedName name="_ala01">#REF!</definedName>
    <definedName name="_ala02" localSheetId="0">#REF!</definedName>
    <definedName name="_ala02">#REF!</definedName>
    <definedName name="_ala03" localSheetId="0">#REF!</definedName>
    <definedName name="_ala03">#REF!</definedName>
    <definedName name="_ala04" localSheetId="0">#REF!</definedName>
    <definedName name="_ala04">#REF!</definedName>
    <definedName name="_ala05" localSheetId="0">#REF!</definedName>
    <definedName name="_ala05">#REF!</definedName>
    <definedName name="_ala06" localSheetId="0">#REF!</definedName>
    <definedName name="_ala06">#REF!</definedName>
    <definedName name="_ala07" localSheetId="0">#REF!</definedName>
    <definedName name="_ala07">#REF!</definedName>
    <definedName name="_ala08" localSheetId="0">#REF!</definedName>
    <definedName name="_ala08">#REF!</definedName>
    <definedName name="_ala09" localSheetId="0">#REF!</definedName>
    <definedName name="_ala09">#REF!</definedName>
    <definedName name="_ala10" localSheetId="0">#REF!</definedName>
    <definedName name="_ala10">#REF!</definedName>
    <definedName name="_ala11" localSheetId="0">#REF!</definedName>
    <definedName name="_ala11">#REF!</definedName>
    <definedName name="_ala12" localSheetId="0">#REF!</definedName>
    <definedName name="_ala12">#REF!</definedName>
    <definedName name="_alt01" localSheetId="0">#REF!</definedName>
    <definedName name="_alt01">#REF!</definedName>
    <definedName name="_alt02" localSheetId="0">#REF!</definedName>
    <definedName name="_alt02">#REF!</definedName>
    <definedName name="_alt03" localSheetId="0">#REF!</definedName>
    <definedName name="_alt03">#REF!</definedName>
    <definedName name="_alt04" localSheetId="0">#REF!</definedName>
    <definedName name="_alt04">#REF!</definedName>
    <definedName name="_alt05" localSheetId="0">#REF!</definedName>
    <definedName name="_alt05">#REF!</definedName>
    <definedName name="_alt06" localSheetId="0">#REF!</definedName>
    <definedName name="_alt06">#REF!</definedName>
    <definedName name="_alt07" localSheetId="0">#REF!</definedName>
    <definedName name="_alt07">#REF!</definedName>
    <definedName name="_alt08" localSheetId="0">#REF!</definedName>
    <definedName name="_alt08">#REF!</definedName>
    <definedName name="_alt09" localSheetId="0">#REF!</definedName>
    <definedName name="_alt09">#REF!</definedName>
    <definedName name="_alt10" localSheetId="0">#REF!</definedName>
    <definedName name="_alt10">#REF!</definedName>
    <definedName name="_alt11" localSheetId="0">#REF!</definedName>
    <definedName name="_alt11">#REF!</definedName>
    <definedName name="_alt12" localSheetId="0">#REF!</definedName>
    <definedName name="_alt12">#REF!</definedName>
    <definedName name="_bur01" localSheetId="0">#REF!</definedName>
    <definedName name="_bur01">#REF!</definedName>
    <definedName name="_bur02" localSheetId="0">#REF!</definedName>
    <definedName name="_bur02">#REF!</definedName>
    <definedName name="_bur03" localSheetId="0">#REF!</definedName>
    <definedName name="_bur03">#REF!</definedName>
    <definedName name="_bur04" localSheetId="0">#REF!</definedName>
    <definedName name="_bur04">#REF!</definedName>
    <definedName name="_bur05" localSheetId="0">#REF!</definedName>
    <definedName name="_bur05">#REF!</definedName>
    <definedName name="_bur06" localSheetId="0">#REF!</definedName>
    <definedName name="_bur06">#REF!</definedName>
    <definedName name="_bur07" localSheetId="0">#REF!</definedName>
    <definedName name="_bur07">#REF!</definedName>
    <definedName name="_bur08" localSheetId="0">#REF!</definedName>
    <definedName name="_bur08">#REF!</definedName>
    <definedName name="_bur09" localSheetId="0">#REF!</definedName>
    <definedName name="_bur09">#REF!</definedName>
    <definedName name="_bur10" localSheetId="0">#REF!</definedName>
    <definedName name="_bur10">#REF!</definedName>
    <definedName name="_bur11" localSheetId="0">#REF!</definedName>
    <definedName name="_bur11">#REF!</definedName>
    <definedName name="_bur12" localSheetId="0">#REF!</definedName>
    <definedName name="_bur12">#REF!</definedName>
    <definedName name="_dub01" localSheetId="0">#REF!</definedName>
    <definedName name="_dub01">#REF!</definedName>
    <definedName name="_dub02" localSheetId="0">#REF!</definedName>
    <definedName name="_dub02">#REF!</definedName>
    <definedName name="_dub03" localSheetId="0">#REF!</definedName>
    <definedName name="_dub03">#REF!</definedName>
    <definedName name="_dub04" localSheetId="0">#REF!</definedName>
    <definedName name="_dub04">#REF!</definedName>
    <definedName name="_dub05" localSheetId="0">#REF!</definedName>
    <definedName name="_dub05">#REF!</definedName>
    <definedName name="_dub06" localSheetId="0">#REF!</definedName>
    <definedName name="_dub06">#REF!</definedName>
    <definedName name="_dub07" localSheetId="0">#REF!</definedName>
    <definedName name="_dub07">#REF!</definedName>
    <definedName name="_dub08" localSheetId="0">#REF!</definedName>
    <definedName name="_dub08">#REF!</definedName>
    <definedName name="_dub09" localSheetId="0">#REF!</definedName>
    <definedName name="_dub09">#REF!</definedName>
    <definedName name="_dub10" localSheetId="0">#REF!</definedName>
    <definedName name="_dub10">#REF!</definedName>
    <definedName name="_dub11" localSheetId="0">#REF!</definedName>
    <definedName name="_dub11">#REF!</definedName>
    <definedName name="_dub12" localSheetId="0">#REF!</definedName>
    <definedName name="_dub12">#REF!</definedName>
    <definedName name="_irk01" localSheetId="0">#REF!</definedName>
    <definedName name="_irk01">#REF!</definedName>
    <definedName name="_irk02" localSheetId="0">#REF!</definedName>
    <definedName name="_irk02">#REF!</definedName>
    <definedName name="_irk03" localSheetId="0">#REF!</definedName>
    <definedName name="_irk03">#REF!</definedName>
    <definedName name="_irk04" localSheetId="0">#REF!</definedName>
    <definedName name="_irk04">#REF!</definedName>
    <definedName name="_irk05" localSheetId="0">#REF!</definedName>
    <definedName name="_irk05">#REF!</definedName>
    <definedName name="_irk06" localSheetId="0">#REF!</definedName>
    <definedName name="_irk06">#REF!</definedName>
    <definedName name="_irk07" localSheetId="0">#REF!</definedName>
    <definedName name="_irk07">#REF!</definedName>
    <definedName name="_irk08" localSheetId="0">#REF!</definedName>
    <definedName name="_irk08">#REF!</definedName>
    <definedName name="_irk09" localSheetId="0">#REF!</definedName>
    <definedName name="_irk09">#REF!</definedName>
    <definedName name="_irk10" localSheetId="0">#REF!</definedName>
    <definedName name="_irk10">#REF!</definedName>
    <definedName name="_irk11" localSheetId="0">#REF!</definedName>
    <definedName name="_irk11">#REF!</definedName>
    <definedName name="_irk12" localSheetId="0">#REF!</definedName>
    <definedName name="_irk12">#REF!</definedName>
    <definedName name="_kal01" localSheetId="0">#REF!</definedName>
    <definedName name="_kal01">#REF!</definedName>
    <definedName name="_kal02" localSheetId="0">#REF!</definedName>
    <definedName name="_kal02">#REF!</definedName>
    <definedName name="_kal03" localSheetId="0">#REF!</definedName>
    <definedName name="_kal03">#REF!</definedName>
    <definedName name="_kal04" localSheetId="0">#REF!</definedName>
    <definedName name="_kal04">#REF!</definedName>
    <definedName name="_kal05" localSheetId="0">#REF!</definedName>
    <definedName name="_kal05">#REF!</definedName>
    <definedName name="_kal06" localSheetId="0">#REF!</definedName>
    <definedName name="_kal06">#REF!</definedName>
    <definedName name="_kal07" localSheetId="0">#REF!</definedName>
    <definedName name="_kal07">#REF!</definedName>
    <definedName name="_kal08" localSheetId="0">#REF!</definedName>
    <definedName name="_kal08">#REF!</definedName>
    <definedName name="_kal09" localSheetId="0">#REF!</definedName>
    <definedName name="_kal09">#REF!</definedName>
    <definedName name="_kal10" localSheetId="0">#REF!</definedName>
    <definedName name="_kal10">#REF!</definedName>
    <definedName name="_kal11" localSheetId="0">#REF!</definedName>
    <definedName name="_kal11">#REF!</definedName>
    <definedName name="_kal12" localSheetId="0">#REF!</definedName>
    <definedName name="_kal12">#REF!</definedName>
    <definedName name="_kra01" localSheetId="0">#REF!</definedName>
    <definedName name="_kra01">#REF!</definedName>
    <definedName name="_kra02" localSheetId="0">#REF!</definedName>
    <definedName name="_kra02">#REF!</definedName>
    <definedName name="_kra03" localSheetId="0">#REF!</definedName>
    <definedName name="_kra03">#REF!</definedName>
    <definedName name="_kra04" localSheetId="0">#REF!</definedName>
    <definedName name="_kra04">#REF!</definedName>
    <definedName name="_kra05" localSheetId="0">#REF!</definedName>
    <definedName name="_kra05">#REF!</definedName>
    <definedName name="_kra06" localSheetId="0">#REF!</definedName>
    <definedName name="_kra06">#REF!</definedName>
    <definedName name="_kra07" localSheetId="0">#REF!</definedName>
    <definedName name="_kra07">#REF!</definedName>
    <definedName name="_kra08" localSheetId="0">#REF!</definedName>
    <definedName name="_kra08">#REF!</definedName>
    <definedName name="_kra09" localSheetId="0">#REF!</definedName>
    <definedName name="_kra09">#REF!</definedName>
    <definedName name="_kra10" localSheetId="0">#REF!</definedName>
    <definedName name="_kra10">#REF!</definedName>
    <definedName name="_kra11" localSheetId="0">#REF!</definedName>
    <definedName name="_kra11">#REF!</definedName>
    <definedName name="_kra12" localSheetId="0">#REF!</definedName>
    <definedName name="_kra12">#REF!</definedName>
    <definedName name="_lip01" localSheetId="0">#REF!</definedName>
    <definedName name="_lip01">#REF!</definedName>
    <definedName name="_lip02" localSheetId="0">#REF!</definedName>
    <definedName name="_lip02">#REF!</definedName>
    <definedName name="_lip03" localSheetId="0">#REF!</definedName>
    <definedName name="_lip03">#REF!</definedName>
    <definedName name="_lip04" localSheetId="0">#REF!</definedName>
    <definedName name="_lip04">#REF!</definedName>
    <definedName name="_lip05" localSheetId="0">#REF!</definedName>
    <definedName name="_lip05">#REF!</definedName>
    <definedName name="_lip06" localSheetId="0">#REF!</definedName>
    <definedName name="_lip06">#REF!</definedName>
    <definedName name="_lip07" localSheetId="0">#REF!</definedName>
    <definedName name="_lip07">#REF!</definedName>
    <definedName name="_lip08" localSheetId="0">#REF!</definedName>
    <definedName name="_lip08">#REF!</definedName>
    <definedName name="_lip09" localSheetId="0">#REF!</definedName>
    <definedName name="_lip09">#REF!</definedName>
    <definedName name="_lip10" localSheetId="0">#REF!</definedName>
    <definedName name="_lip10">#REF!</definedName>
    <definedName name="_lip11" localSheetId="0">#REF!</definedName>
    <definedName name="_lip11">#REF!</definedName>
    <definedName name="_lip12" localSheetId="0">#REF!</definedName>
    <definedName name="_lip12">#REF!</definedName>
    <definedName name="_ral01" localSheetId="0">#REF!</definedName>
    <definedName name="_ral01">#REF!</definedName>
    <definedName name="_ral02" localSheetId="0">#REF!</definedName>
    <definedName name="_ral02">#REF!</definedName>
    <definedName name="_ral03" localSheetId="0">#REF!</definedName>
    <definedName name="_ral03">#REF!</definedName>
    <definedName name="_ral04" localSheetId="0">#REF!</definedName>
    <definedName name="_ral04">#REF!</definedName>
    <definedName name="_ral05" localSheetId="0">#REF!</definedName>
    <definedName name="_ral05">#REF!</definedName>
    <definedName name="_ral06" localSheetId="0">#REF!</definedName>
    <definedName name="_ral06">#REF!</definedName>
    <definedName name="_ral07" localSheetId="0">#REF!</definedName>
    <definedName name="_ral07">#REF!</definedName>
    <definedName name="_ral08" localSheetId="0">#REF!</definedName>
    <definedName name="_ral08">#REF!</definedName>
    <definedName name="_ral09" localSheetId="0">#REF!</definedName>
    <definedName name="_ral09">#REF!</definedName>
    <definedName name="_ral10" localSheetId="0">#REF!</definedName>
    <definedName name="_ral10">#REF!</definedName>
    <definedName name="_ral11" localSheetId="0">#REF!</definedName>
    <definedName name="_ral11">#REF!</definedName>
    <definedName name="_ral12" localSheetId="0">#REF!</definedName>
    <definedName name="_ral12">#REF!</definedName>
    <definedName name="_sam01" localSheetId="0">#REF!</definedName>
    <definedName name="_sam01">#REF!</definedName>
    <definedName name="_sam02" localSheetId="0">#REF!</definedName>
    <definedName name="_sam02">#REF!</definedName>
    <definedName name="_sam03" localSheetId="0">#REF!</definedName>
    <definedName name="_sam03">#REF!</definedName>
    <definedName name="_sam04" localSheetId="0">#REF!</definedName>
    <definedName name="_sam04">#REF!</definedName>
    <definedName name="_sam05" localSheetId="0">#REF!</definedName>
    <definedName name="_sam05">#REF!</definedName>
    <definedName name="_sam06" localSheetId="0">#REF!</definedName>
    <definedName name="_sam06">#REF!</definedName>
    <definedName name="_sam07" localSheetId="0">#REF!</definedName>
    <definedName name="_sam07">#REF!</definedName>
    <definedName name="_sam08" localSheetId="0">#REF!</definedName>
    <definedName name="_sam08">#REF!</definedName>
    <definedName name="_sam09" localSheetId="0">#REF!</definedName>
    <definedName name="_sam09">#REF!</definedName>
    <definedName name="_sam10" localSheetId="0">#REF!</definedName>
    <definedName name="_sam10">#REF!</definedName>
    <definedName name="_sam11" localSheetId="0">#REF!</definedName>
    <definedName name="_sam11">#REF!</definedName>
    <definedName name="_sam12" localSheetId="0">#REF!</definedName>
    <definedName name="_sam12">#REF!</definedName>
    <definedName name="_spb01" localSheetId="0">#REF!</definedName>
    <definedName name="_spb01">#REF!</definedName>
    <definedName name="_spb02" localSheetId="0">#REF!</definedName>
    <definedName name="_spb02">#REF!</definedName>
    <definedName name="_spb03" localSheetId="0">#REF!</definedName>
    <definedName name="_spb03">#REF!</definedName>
    <definedName name="_spb04" localSheetId="0">#REF!</definedName>
    <definedName name="_spb04">#REF!</definedName>
    <definedName name="_spb05" localSheetId="0">#REF!</definedName>
    <definedName name="_spb05">#REF!</definedName>
    <definedName name="_spb06" localSheetId="0">#REF!</definedName>
    <definedName name="_spb06">#REF!</definedName>
    <definedName name="_spb07" localSheetId="0">#REF!</definedName>
    <definedName name="_spb07">#REF!</definedName>
    <definedName name="_spb08" localSheetId="0">#REF!</definedName>
    <definedName name="_spb08">#REF!</definedName>
    <definedName name="_spb09" localSheetId="0">#REF!</definedName>
    <definedName name="_spb09">#REF!</definedName>
    <definedName name="_spb10" localSheetId="0">#REF!</definedName>
    <definedName name="_spb10">#REF!</definedName>
    <definedName name="_spb11" localSheetId="0">#REF!</definedName>
    <definedName name="_spb11">#REF!</definedName>
    <definedName name="_spb12" localSheetId="0">#REF!</definedName>
    <definedName name="_spb12">#REF!</definedName>
    <definedName name="_sta01" localSheetId="0">#REF!</definedName>
    <definedName name="_sta01">#REF!</definedName>
    <definedName name="_sta02" localSheetId="0">#REF!</definedName>
    <definedName name="_sta02">#REF!</definedName>
    <definedName name="_sta03" localSheetId="0">#REF!</definedName>
    <definedName name="_sta03">#REF!</definedName>
    <definedName name="_sta04" localSheetId="0">#REF!</definedName>
    <definedName name="_sta04">#REF!</definedName>
    <definedName name="_sta05" localSheetId="0">#REF!</definedName>
    <definedName name="_sta05">#REF!</definedName>
    <definedName name="_sta06" localSheetId="0">#REF!</definedName>
    <definedName name="_sta06">#REF!</definedName>
    <definedName name="_sta07" localSheetId="0">#REF!</definedName>
    <definedName name="_sta07">#REF!</definedName>
    <definedName name="_sta08" localSheetId="0">#REF!</definedName>
    <definedName name="_sta08">#REF!</definedName>
    <definedName name="_sta09" localSheetId="0">#REF!</definedName>
    <definedName name="_sta09">#REF!</definedName>
    <definedName name="_sta10" localSheetId="0">#REF!</definedName>
    <definedName name="_sta10">#REF!</definedName>
    <definedName name="_sta11" localSheetId="0">#REF!</definedName>
    <definedName name="_sta11">#REF!</definedName>
    <definedName name="_sta12" localSheetId="0">#REF!</definedName>
    <definedName name="_sta12">#REF!</definedName>
    <definedName name="_tom01" localSheetId="0">#REF!</definedName>
    <definedName name="_tom01">#REF!</definedName>
    <definedName name="_tom02" localSheetId="0">#REF!</definedName>
    <definedName name="_tom02">#REF!</definedName>
    <definedName name="_tom03" localSheetId="0">#REF!</definedName>
    <definedName name="_tom03">#REF!</definedName>
    <definedName name="_tom04" localSheetId="0">#REF!</definedName>
    <definedName name="_tom04">#REF!</definedName>
    <definedName name="_tom05" localSheetId="0">#REF!</definedName>
    <definedName name="_tom05">#REF!</definedName>
    <definedName name="_tom06" localSheetId="0">#REF!</definedName>
    <definedName name="_tom06">#REF!</definedName>
    <definedName name="_tom07" localSheetId="0">#REF!</definedName>
    <definedName name="_tom07">#REF!</definedName>
    <definedName name="_tom08" localSheetId="0">#REF!</definedName>
    <definedName name="_tom08">#REF!</definedName>
    <definedName name="_tom09" localSheetId="0">#REF!</definedName>
    <definedName name="_tom09">#REF!</definedName>
    <definedName name="_tom10" localSheetId="0">#REF!</definedName>
    <definedName name="_tom10">#REF!</definedName>
    <definedName name="_tom11" localSheetId="0">#REF!</definedName>
    <definedName name="_tom11">#REF!</definedName>
    <definedName name="_tom12" localSheetId="0">#REF!</definedName>
    <definedName name="_tom12">#REF!</definedName>
    <definedName name="port01" localSheetId="0">#REF!</definedName>
    <definedName name="port01">#REF!</definedName>
    <definedName name="port02" localSheetId="0">#REF!</definedName>
    <definedName name="port02">#REF!</definedName>
    <definedName name="port03" localSheetId="0">#REF!</definedName>
    <definedName name="port03">#REF!</definedName>
    <definedName name="port04" localSheetId="0">#REF!</definedName>
    <definedName name="port04">#REF!</definedName>
    <definedName name="port05" localSheetId="0">#REF!</definedName>
    <definedName name="port05">#REF!</definedName>
    <definedName name="port06" localSheetId="0">#REF!</definedName>
    <definedName name="port06">#REF!</definedName>
    <definedName name="port07" localSheetId="0">#REF!</definedName>
    <definedName name="port07">#REF!</definedName>
    <definedName name="port08" localSheetId="0">#REF!</definedName>
    <definedName name="port08">#REF!</definedName>
    <definedName name="port09" localSheetId="0">#REF!</definedName>
    <definedName name="port09">#REF!</definedName>
    <definedName name="port10" localSheetId="0">#REF!</definedName>
    <definedName name="port10">#REF!</definedName>
    <definedName name="port11" localSheetId="0">#REF!</definedName>
    <definedName name="port11">#REF!</definedName>
    <definedName name="port12" localSheetId="0">#REF!</definedName>
    <definedName name="port12">#REF!</definedName>
    <definedName name="zel01" localSheetId="0">#REF!</definedName>
    <definedName name="zel01">#REF!</definedName>
    <definedName name="zel02" localSheetId="0">#REF!</definedName>
    <definedName name="zel02">#REF!</definedName>
    <definedName name="zel03" localSheetId="0">#REF!</definedName>
    <definedName name="zel03">#REF!</definedName>
    <definedName name="zel04" localSheetId="0">#REF!</definedName>
    <definedName name="zel04">#REF!</definedName>
    <definedName name="zel05" localSheetId="0">#REF!</definedName>
    <definedName name="zel05">#REF!</definedName>
    <definedName name="zel06" localSheetId="0">#REF!</definedName>
    <definedName name="zel06">#REF!</definedName>
    <definedName name="zel07" localSheetId="0">#REF!</definedName>
    <definedName name="zel07">#REF!</definedName>
    <definedName name="zel08" localSheetId="0">#REF!</definedName>
    <definedName name="zel08">#REF!</definedName>
    <definedName name="zel09" localSheetId="0">#REF!</definedName>
    <definedName name="zel09">#REF!</definedName>
    <definedName name="zel10" localSheetId="0">#REF!</definedName>
    <definedName name="zel10">#REF!</definedName>
    <definedName name="zel11" localSheetId="0">#REF!</definedName>
    <definedName name="zel11">#REF!</definedName>
    <definedName name="zel12" localSheetId="0">#REF!</definedName>
    <definedName name="zel12">#REF!</definedName>
    <definedName name="авг." localSheetId="0">#REF!</definedName>
    <definedName name="авг.">#REF!</definedName>
    <definedName name="апр." localSheetId="0">#REF!</definedName>
    <definedName name="апр.">#REF!</definedName>
    <definedName name="дек." localSheetId="0">#REF!</definedName>
    <definedName name="дек.">#REF!</definedName>
    <definedName name="Дефлятор" localSheetId="0">#REF!</definedName>
    <definedName name="Дефлятор">#REF!</definedName>
    <definedName name="июл." localSheetId="0">#REF!</definedName>
    <definedName name="июл.">#REF!</definedName>
    <definedName name="июн." localSheetId="0">#REF!</definedName>
    <definedName name="июн.">#REF!</definedName>
    <definedName name="кк">#REF!</definedName>
    <definedName name="май." localSheetId="0">#REF!</definedName>
    <definedName name="май.">#REF!</definedName>
    <definedName name="мар." localSheetId="0">#REF!</definedName>
    <definedName name="мар.">#REF!</definedName>
    <definedName name="ноя." localSheetId="0">#REF!</definedName>
    <definedName name="ноя.">#REF!</definedName>
    <definedName name="_xlnm.Print_Area" localSheetId="0">СВОД!$A$1:$AR$32</definedName>
    <definedName name="окт." localSheetId="0">#REF!</definedName>
    <definedName name="окт.">#REF!</definedName>
    <definedName name="сен." localSheetId="0">#REF!</definedName>
    <definedName name="сен.">#REF!</definedName>
    <definedName name="фев." localSheetId="0">#REF!</definedName>
    <definedName name="фев.">#REF!</definedName>
    <definedName name="янв." localSheetId="0">#REF!</definedName>
    <definedName name="янв.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2" l="1"/>
  <c r="G11" i="12"/>
  <c r="AO28" i="12" l="1"/>
  <c r="AL28" i="12"/>
  <c r="AH28" i="12"/>
  <c r="AE28" i="12" s="1"/>
  <c r="AA28" i="12"/>
  <c r="X28" i="12" s="1"/>
  <c r="T28" i="12"/>
  <c r="Q28" i="12" s="1"/>
  <c r="K28" i="12"/>
  <c r="E28" i="12"/>
  <c r="D28" i="12" s="1"/>
  <c r="L11" i="12"/>
  <c r="M11" i="12"/>
  <c r="N11" i="12"/>
  <c r="O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9" i="12"/>
  <c r="K11" i="12" l="1"/>
  <c r="P28" i="12"/>
  <c r="A39" i="13"/>
  <c r="I11" i="12" l="1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9" i="12"/>
  <c r="D29" i="12" s="1"/>
  <c r="E12" i="12"/>
  <c r="F11" i="12"/>
  <c r="H11" i="12"/>
  <c r="X23" i="12"/>
  <c r="D11" i="12" l="1"/>
  <c r="E11" i="12"/>
  <c r="U24" i="12"/>
  <c r="AL16" i="12" l="1"/>
  <c r="AE16" i="12"/>
  <c r="X16" i="12"/>
  <c r="P26" i="12"/>
  <c r="P27" i="12"/>
  <c r="AO24" i="12"/>
  <c r="AL24" i="12" s="1"/>
  <c r="AO29" i="12"/>
  <c r="AL29" i="12" s="1"/>
  <c r="T16" i="12"/>
  <c r="Q16" i="12" s="1"/>
  <c r="V19" i="12"/>
  <c r="T19" i="12" s="1"/>
  <c r="Q19" i="12" s="1"/>
  <c r="P21" i="12"/>
  <c r="P25" i="12"/>
  <c r="P14" i="12"/>
  <c r="AH12" i="12"/>
  <c r="AE12" i="12" s="1"/>
  <c r="AO15" i="12"/>
  <c r="AL15" i="12" s="1"/>
  <c r="AO12" i="12"/>
  <c r="AL12" i="12" s="1"/>
  <c r="AO14" i="12"/>
  <c r="AO27" i="12"/>
  <c r="AL27" i="12" s="1"/>
  <c r="AO18" i="12"/>
  <c r="AL18" i="12" s="1"/>
  <c r="AO19" i="12"/>
  <c r="AO26" i="12"/>
  <c r="AL26" i="12" s="1"/>
  <c r="AO25" i="12"/>
  <c r="AL25" i="12" s="1"/>
  <c r="AL23" i="12"/>
  <c r="AO22" i="12"/>
  <c r="AL22" i="12" s="1"/>
  <c r="AO17" i="12"/>
  <c r="AL17" i="12" s="1"/>
  <c r="AO21" i="12"/>
  <c r="AL21" i="12" s="1"/>
  <c r="AO20" i="12"/>
  <c r="AL20" i="12" s="1"/>
  <c r="AR11" i="12"/>
  <c r="AQ11" i="12"/>
  <c r="AP11" i="12"/>
  <c r="U11" i="12"/>
  <c r="AI11" i="12"/>
  <c r="AH26" i="12"/>
  <c r="AE26" i="12" s="1"/>
  <c r="AA26" i="12"/>
  <c r="X26" i="12" s="1"/>
  <c r="T26" i="12"/>
  <c r="Q26" i="12" s="1"/>
  <c r="AA21" i="12"/>
  <c r="X21" i="12" s="1"/>
  <c r="AH15" i="12"/>
  <c r="AE15" i="12" s="1"/>
  <c r="AA15" i="12"/>
  <c r="T15" i="12"/>
  <c r="AH27" i="12"/>
  <c r="AE27" i="12" s="1"/>
  <c r="AA27" i="12"/>
  <c r="X27" i="12" s="1"/>
  <c r="T27" i="12"/>
  <c r="AB11" i="12"/>
  <c r="AC11" i="12"/>
  <c r="AH14" i="12"/>
  <c r="AE14" i="12" s="1"/>
  <c r="AA14" i="12"/>
  <c r="X14" i="12" s="1"/>
  <c r="T14" i="12"/>
  <c r="Q14" i="12" s="1"/>
  <c r="AA12" i="12"/>
  <c r="X12" i="12" s="1"/>
  <c r="T12" i="12"/>
  <c r="Q12" i="12" s="1"/>
  <c r="AH29" i="12"/>
  <c r="AA29" i="12"/>
  <c r="X29" i="12" s="1"/>
  <c r="AH18" i="12"/>
  <c r="AE18" i="12" s="1"/>
  <c r="AA18" i="12"/>
  <c r="X18" i="12" s="1"/>
  <c r="AH19" i="12"/>
  <c r="AA19" i="12"/>
  <c r="X19" i="12" s="1"/>
  <c r="AH25" i="12"/>
  <c r="AE25" i="12" s="1"/>
  <c r="AA25" i="12"/>
  <c r="X25" i="12" s="1"/>
  <c r="AH24" i="12"/>
  <c r="AE24" i="12" s="1"/>
  <c r="AA24" i="12"/>
  <c r="X24" i="12" s="1"/>
  <c r="AH17" i="12"/>
  <c r="AE17" i="12" s="1"/>
  <c r="AA17" i="12"/>
  <c r="X17" i="12" s="1"/>
  <c r="AH21" i="12"/>
  <c r="AE21" i="12" s="1"/>
  <c r="AH20" i="12"/>
  <c r="AA20" i="12"/>
  <c r="X20" i="12" s="1"/>
  <c r="AA22" i="12"/>
  <c r="X22" i="12" s="1"/>
  <c r="AH22" i="12"/>
  <c r="T29" i="12"/>
  <c r="Q29" i="12" s="1"/>
  <c r="T18" i="12"/>
  <c r="Q18" i="12" s="1"/>
  <c r="T25" i="12"/>
  <c r="Q25" i="12" s="1"/>
  <c r="T24" i="12"/>
  <c r="Q24" i="12" s="1"/>
  <c r="T22" i="12"/>
  <c r="Q22" i="12" s="1"/>
  <c r="T17" i="12"/>
  <c r="Q17" i="12" s="1"/>
  <c r="T21" i="12"/>
  <c r="Q21" i="12" s="1"/>
  <c r="T20" i="12"/>
  <c r="Q20" i="12" s="1"/>
  <c r="T23" i="12"/>
  <c r="P15" i="12"/>
  <c r="AE29" i="12" l="1"/>
  <c r="AL19" i="12"/>
  <c r="AE19" i="12"/>
  <c r="AH11" i="12"/>
  <c r="P19" i="12"/>
  <c r="X15" i="12"/>
  <c r="Q15" i="12"/>
  <c r="Q23" i="12"/>
  <c r="AD11" i="12"/>
  <c r="AE22" i="12"/>
  <c r="AE20" i="12"/>
  <c r="AA11" i="12"/>
  <c r="Y11" i="12"/>
  <c r="AJ11" i="12"/>
  <c r="V11" i="12"/>
  <c r="AO11" i="12"/>
  <c r="AM11" i="12"/>
  <c r="W11" i="12"/>
  <c r="AK11" i="12"/>
  <c r="P12" i="12"/>
  <c r="P16" i="12"/>
  <c r="AL14" i="12"/>
  <c r="AG11" i="12"/>
  <c r="Z11" i="12"/>
  <c r="Q27" i="12"/>
  <c r="R11" i="12"/>
  <c r="P18" i="12"/>
  <c r="P24" i="12"/>
  <c r="AF11" i="12"/>
  <c r="P23" i="12"/>
  <c r="AN11" i="12"/>
  <c r="P22" i="12"/>
  <c r="S11" i="12"/>
  <c r="P17" i="12"/>
  <c r="P20" i="12"/>
  <c r="P29" i="12" l="1"/>
  <c r="AL11" i="12"/>
  <c r="X11" i="12"/>
  <c r="AE11" i="12"/>
  <c r="T11" i="12"/>
  <c r="Q11" i="12"/>
  <c r="P11" i="12" l="1"/>
</calcChain>
</file>

<file path=xl/sharedStrings.xml><?xml version="1.0" encoding="utf-8"?>
<sst xmlns="http://schemas.openxmlformats.org/spreadsheetml/2006/main" count="117" uniqueCount="76">
  <si>
    <t>Объемы финансовых обязательств</t>
  </si>
  <si>
    <t>2018 г.</t>
  </si>
  <si>
    <t>Всего</t>
  </si>
  <si>
    <t>За счёт средств федерального бюджета</t>
  </si>
  <si>
    <t>За счет внебюджетных источников</t>
  </si>
  <si>
    <t>За счёт средств бюджета субъекта РФ</t>
  </si>
  <si>
    <t>УК ОЭЗ</t>
  </si>
  <si>
    <t>УК ДАО</t>
  </si>
  <si>
    <t>3</t>
  </si>
  <si>
    <t>12</t>
  </si>
  <si>
    <t>13</t>
  </si>
  <si>
    <t>млн. руб.</t>
  </si>
  <si>
    <t>№</t>
  </si>
  <si>
    <t>всего</t>
  </si>
  <si>
    <t>18</t>
  </si>
  <si>
    <t>23</t>
  </si>
  <si>
    <t>24</t>
  </si>
  <si>
    <t>28</t>
  </si>
  <si>
    <t>29</t>
  </si>
  <si>
    <t>19</t>
  </si>
  <si>
    <t>18.1.</t>
  </si>
  <si>
    <t>18.2.</t>
  </si>
  <si>
    <t>23.1.</t>
  </si>
  <si>
    <t>23.2.</t>
  </si>
  <si>
    <t>28.1.</t>
  </si>
  <si>
    <t>28.2.</t>
  </si>
  <si>
    <t>ВСЕГО:</t>
  </si>
  <si>
    <t>ОЭЗ ТРТ в Иркутской области</t>
  </si>
  <si>
    <t>ОЭЗ ППТ "Калуга"</t>
  </si>
  <si>
    <t xml:space="preserve">ОЭЗ ППТ "ЛОТОС" </t>
  </si>
  <si>
    <t>2019 г.</t>
  </si>
  <si>
    <t>Всего  (обеспеченные и не обеспеченные финансированием)</t>
  </si>
  <si>
    <t>Стоимость объектов, обеспеченных финансированием</t>
  </si>
  <si>
    <t>За счет средств управляющей компании</t>
  </si>
  <si>
    <t>Стоимость объектов инфраструктуры ОЭЗ не обеспеченные финансированием</t>
  </si>
  <si>
    <t>Остаток средств финансирования на 01.01.2018 г.</t>
  </si>
  <si>
    <t>2020 г.</t>
  </si>
  <si>
    <t>2021 - 2025 гг.</t>
  </si>
  <si>
    <t>Информация</t>
  </si>
  <si>
    <t>Наименование ОЭЗ</t>
  </si>
  <si>
    <t>ОЭЗ ТРТ в Алтайском крае*</t>
  </si>
  <si>
    <t>ОЭЗ ТРТ в Республике Бурятия*</t>
  </si>
  <si>
    <t>ОЭЗ ТВТ в г. Санкт-Петербурге*</t>
  </si>
  <si>
    <t>ОЭЗ ТВТ в г. Томске*</t>
  </si>
  <si>
    <t>ПОЭЗ в Ульяновской области*</t>
  </si>
  <si>
    <t>Примечания:</t>
  </si>
  <si>
    <t xml:space="preserve">* в связи с неутверждением перечней объектов до настоящего времени объемы финансирования представлены на основании проектов перечней объектов  </t>
  </si>
  <si>
    <t>ОЭЗ "Узловая" г. Тула</t>
  </si>
  <si>
    <t>ОЭЗ ТВТ в г.Москвы*</t>
  </si>
  <si>
    <t>ОЭЗ ППТ "Липецк"</t>
  </si>
  <si>
    <t>ОЭЗ ППТ "Титановая долина"</t>
  </si>
  <si>
    <t>ОЭЗ ППТ "Моглино" в Псковской области</t>
  </si>
  <si>
    <t>ОЭЗ ТВТ "Дубна"*</t>
  </si>
  <si>
    <t>ОЭЗ ТВТ "Иннополис"*</t>
  </si>
  <si>
    <t>ОЭЗ ППТ "Алабуга"*</t>
  </si>
  <si>
    <t>1</t>
  </si>
  <si>
    <t>5</t>
  </si>
  <si>
    <t>7</t>
  </si>
  <si>
    <t>9</t>
  </si>
  <si>
    <t>11</t>
  </si>
  <si>
    <t>15</t>
  </si>
  <si>
    <t>17</t>
  </si>
  <si>
    <t>Стоимость объектов, необеспеченных финансированием</t>
  </si>
  <si>
    <t>Всего (обеспеченные финансированием)</t>
  </si>
  <si>
    <t>4</t>
  </si>
  <si>
    <t>6</t>
  </si>
  <si>
    <t>8</t>
  </si>
  <si>
    <t>об источниках финансирования объектов инфраструктуры на 1 января 2018 года</t>
  </si>
  <si>
    <t xml:space="preserve"> Профинансировано на 01.01.2018 за период строительства </t>
  </si>
  <si>
    <t>Туристический кластер</t>
  </si>
  <si>
    <t>За счет средств федерального бюджета</t>
  </si>
  <si>
    <t>За счет средств бюджета субъекта РФ</t>
  </si>
  <si>
    <t>Ожидаемая стоимость объекта в соответствии с перечнями планируемых к строительству объектов инфраструктуры
на 01.01.2018</t>
  </si>
  <si>
    <t xml:space="preserve">ОЭЗ ППТ в Самарской области </t>
  </si>
  <si>
    <t>млн. рублей</t>
  </si>
  <si>
    <t>Приложение № 4
к отчету о результатах экспертно-
аналитического мероприятия
от « 10 » октября 2018 г.
№ ОМ-103/08-01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</si>
</sst>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7" formatCode="0.000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b/>
      <sz val="22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sz val="16"/>
      <name val="Arial Narrow"/>
      <family val="2"/>
      <charset val="204"/>
    </font>
    <font>
      <b/>
      <sz val="20"/>
      <name val="Arial Cyr"/>
      <charset val="204"/>
    </font>
    <font>
      <b/>
      <sz val="20"/>
      <color rgb="FFFF000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8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0" borderId="0"/>
    <xf numFmtId="0" fontId="9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49" fontId="21" fillId="2" borderId="7" xfId="2" applyNumberFormat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7" fillId="2" borderId="0" xfId="2" applyFont="1" applyFill="1"/>
    <xf numFmtId="0" fontId="17" fillId="2" borderId="0" xfId="2" applyFont="1" applyFill="1" applyAlignment="1">
      <alignment horizontal="right" vertical="center"/>
    </xf>
    <xf numFmtId="4" fontId="7" fillId="2" borderId="0" xfId="2" applyNumberFormat="1" applyFont="1" applyFill="1"/>
    <xf numFmtId="0" fontId="6" fillId="2" borderId="0" xfId="2" applyFont="1" applyFill="1" applyBorder="1"/>
    <xf numFmtId="0" fontId="5" fillId="2" borderId="0" xfId="2" applyFont="1" applyFill="1" applyBorder="1" applyAlignment="1">
      <alignment horizontal="center" vertical="center"/>
    </xf>
    <xf numFmtId="0" fontId="3" fillId="2" borderId="0" xfId="2" applyFont="1" applyFill="1" applyBorder="1"/>
    <xf numFmtId="0" fontId="5" fillId="2" borderId="0" xfId="2" applyFont="1" applyFill="1" applyBorder="1" applyAlignment="1">
      <alignment horizontal="center" wrapText="1"/>
    </xf>
    <xf numFmtId="0" fontId="5" fillId="2" borderId="0" xfId="2" applyFont="1" applyFill="1" applyBorder="1"/>
    <xf numFmtId="4" fontId="5" fillId="2" borderId="0" xfId="2" applyNumberFormat="1" applyFont="1" applyFill="1" applyBorder="1"/>
    <xf numFmtId="0" fontId="5" fillId="2" borderId="0" xfId="2" applyFont="1" applyFill="1" applyBorder="1" applyAlignment="1">
      <alignment horizontal="center"/>
    </xf>
    <xf numFmtId="0" fontId="6" fillId="2" borderId="1" xfId="2" applyFont="1" applyFill="1" applyBorder="1" applyAlignment="1">
      <alignment vertical="center"/>
    </xf>
    <xf numFmtId="0" fontId="23" fillId="2" borderId="1" xfId="2" applyFont="1" applyFill="1" applyBorder="1" applyAlignment="1">
      <alignment horizontal="right" vertical="center"/>
    </xf>
    <xf numFmtId="0" fontId="22" fillId="2" borderId="0" xfId="49" applyFont="1" applyFill="1" applyAlignment="1">
      <alignment horizontal="center" vertical="center"/>
    </xf>
    <xf numFmtId="0" fontId="22" fillId="2" borderId="0" xfId="49" applyFont="1" applyFill="1"/>
    <xf numFmtId="0" fontId="14" fillId="2" borderId="0" xfId="2" applyFont="1" applyFill="1"/>
    <xf numFmtId="4" fontId="19" fillId="2" borderId="7" xfId="2" applyNumberFormat="1" applyFont="1" applyFill="1" applyBorder="1" applyAlignment="1">
      <alignment horizontal="center" vertical="center" wrapText="1"/>
    </xf>
    <xf numFmtId="4" fontId="20" fillId="2" borderId="7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wrapText="1"/>
    </xf>
    <xf numFmtId="49" fontId="21" fillId="2" borderId="6" xfId="2" applyNumberFormat="1" applyFont="1" applyFill="1" applyBorder="1" applyAlignment="1">
      <alignment horizontal="center" vertical="center" wrapText="1"/>
    </xf>
    <xf numFmtId="4" fontId="19" fillId="2" borderId="6" xfId="2" applyNumberFormat="1" applyFont="1" applyFill="1" applyBorder="1" applyAlignment="1">
      <alignment horizontal="center" vertical="center" wrapText="1"/>
    </xf>
    <xf numFmtId="4" fontId="20" fillId="2" borderId="6" xfId="2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/>
    <xf numFmtId="4" fontId="20" fillId="2" borderId="0" xfId="2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wrapText="1"/>
    </xf>
    <xf numFmtId="4" fontId="20" fillId="0" borderId="6" xfId="2" applyNumberFormat="1" applyFont="1" applyFill="1" applyBorder="1" applyAlignment="1">
      <alignment horizontal="center" vertical="center" wrapText="1"/>
    </xf>
    <xf numFmtId="4" fontId="20" fillId="0" borderId="7" xfId="2" applyNumberFormat="1" applyFont="1" applyFill="1" applyBorder="1" applyAlignment="1">
      <alignment horizontal="center" vertical="center" wrapText="1"/>
    </xf>
    <xf numFmtId="0" fontId="7" fillId="0" borderId="0" xfId="2" applyFont="1" applyFill="1"/>
    <xf numFmtId="0" fontId="6" fillId="2" borderId="0" xfId="2" applyFont="1" applyFill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wrapText="1"/>
    </xf>
    <xf numFmtId="0" fontId="26" fillId="2" borderId="30" xfId="49" applyFont="1" applyFill="1" applyBorder="1" applyAlignment="1">
      <alignment horizontal="center" vertical="center"/>
    </xf>
    <xf numFmtId="0" fontId="25" fillId="2" borderId="26" xfId="1" applyFont="1" applyFill="1" applyBorder="1" applyAlignment="1">
      <alignment horizontal="center" vertical="center" wrapText="1"/>
    </xf>
    <xf numFmtId="0" fontId="25" fillId="2" borderId="36" xfId="1" applyFont="1" applyFill="1" applyBorder="1" applyAlignment="1">
      <alignment horizontal="center" vertical="center" wrapText="1"/>
    </xf>
    <xf numFmtId="0" fontId="25" fillId="2" borderId="27" xfId="1" applyFont="1" applyFill="1" applyBorder="1" applyAlignment="1">
      <alignment horizontal="center" vertical="center" wrapText="1"/>
    </xf>
    <xf numFmtId="0" fontId="25" fillId="2" borderId="19" xfId="1" applyFont="1" applyFill="1" applyBorder="1" applyAlignment="1">
      <alignment horizontal="center" vertical="center" wrapText="1"/>
    </xf>
    <xf numFmtId="49" fontId="24" fillId="2" borderId="11" xfId="2" applyNumberFormat="1" applyFont="1" applyFill="1" applyBorder="1" applyAlignment="1">
      <alignment horizontal="center" vertical="center" wrapText="1"/>
    </xf>
    <xf numFmtId="49" fontId="24" fillId="2" borderId="12" xfId="2" applyNumberFormat="1" applyFont="1" applyFill="1" applyBorder="1" applyAlignment="1">
      <alignment horizontal="center" vertical="center" wrapText="1"/>
    </xf>
    <xf numFmtId="49" fontId="24" fillId="2" borderId="32" xfId="2" applyNumberFormat="1" applyFont="1" applyFill="1" applyBorder="1" applyAlignment="1">
      <alignment horizontal="center" vertical="center" wrapText="1"/>
    </xf>
    <xf numFmtId="49" fontId="24" fillId="2" borderId="7" xfId="2" applyNumberFormat="1" applyFont="1" applyFill="1" applyBorder="1" applyAlignment="1">
      <alignment horizontal="center" vertical="center" wrapText="1"/>
    </xf>
    <xf numFmtId="49" fontId="24" fillId="2" borderId="5" xfId="2" applyNumberFormat="1" applyFont="1" applyFill="1" applyBorder="1" applyAlignment="1">
      <alignment horizontal="center" vertical="center" wrapText="1"/>
    </xf>
    <xf numFmtId="4" fontId="27" fillId="2" borderId="11" xfId="2" applyNumberFormat="1" applyFont="1" applyFill="1" applyBorder="1" applyAlignment="1">
      <alignment horizontal="center" vertical="center" wrapText="1"/>
    </xf>
    <xf numFmtId="4" fontId="27" fillId="2" borderId="12" xfId="2" applyNumberFormat="1" applyFont="1" applyFill="1" applyBorder="1" applyAlignment="1">
      <alignment horizontal="left" vertical="center" wrapText="1"/>
    </xf>
    <xf numFmtId="4" fontId="27" fillId="2" borderId="32" xfId="2" applyNumberFormat="1" applyFont="1" applyFill="1" applyBorder="1" applyAlignment="1">
      <alignment horizontal="center" vertical="center" wrapText="1"/>
    </xf>
    <xf numFmtId="4" fontId="27" fillId="2" borderId="7" xfId="2" applyNumberFormat="1" applyFont="1" applyFill="1" applyBorder="1" applyAlignment="1">
      <alignment horizontal="center" vertical="center" wrapText="1"/>
    </xf>
    <xf numFmtId="4" fontId="27" fillId="2" borderId="12" xfId="2" applyNumberFormat="1" applyFont="1" applyFill="1" applyBorder="1" applyAlignment="1">
      <alignment horizontal="center" vertical="center" wrapText="1"/>
    </xf>
    <xf numFmtId="49" fontId="25" fillId="2" borderId="11" xfId="2" applyNumberFormat="1" applyFont="1" applyFill="1" applyBorder="1" applyAlignment="1">
      <alignment horizontal="center" vertical="center" wrapText="1"/>
    </xf>
    <xf numFmtId="4" fontId="25" fillId="2" borderId="12" xfId="2" applyNumberFormat="1" applyFont="1" applyFill="1" applyBorder="1" applyAlignment="1">
      <alignment horizontal="left" vertical="center" wrapText="1"/>
    </xf>
    <xf numFmtId="4" fontId="25" fillId="2" borderId="32" xfId="2" applyNumberFormat="1" applyFont="1" applyFill="1" applyBorder="1" applyAlignment="1">
      <alignment horizontal="center" vertical="center" wrapText="1"/>
    </xf>
    <xf numFmtId="4" fontId="25" fillId="2" borderId="11" xfId="2" applyNumberFormat="1" applyFont="1" applyFill="1" applyBorder="1" applyAlignment="1">
      <alignment horizontal="center" vertical="center" wrapText="1"/>
    </xf>
    <xf numFmtId="4" fontId="25" fillId="2" borderId="7" xfId="2" applyNumberFormat="1" applyFont="1" applyFill="1" applyBorder="1" applyAlignment="1">
      <alignment horizontal="center" vertical="center" wrapText="1"/>
    </xf>
    <xf numFmtId="4" fontId="25" fillId="2" borderId="12" xfId="2" applyNumberFormat="1" applyFont="1" applyFill="1" applyBorder="1" applyAlignment="1">
      <alignment horizontal="center" vertical="center" wrapText="1"/>
    </xf>
    <xf numFmtId="4" fontId="25" fillId="2" borderId="6" xfId="2" applyNumberFormat="1" applyFont="1" applyFill="1" applyBorder="1" applyAlignment="1">
      <alignment horizontal="center" vertical="center" wrapText="1"/>
    </xf>
    <xf numFmtId="0" fontId="25" fillId="2" borderId="11" xfId="2" applyFont="1" applyFill="1" applyBorder="1" applyAlignment="1">
      <alignment horizontal="center" vertical="center"/>
    </xf>
    <xf numFmtId="0" fontId="25" fillId="2" borderId="12" xfId="2" applyFont="1" applyFill="1" applyBorder="1"/>
    <xf numFmtId="0" fontId="25" fillId="2" borderId="7" xfId="2" applyFont="1" applyFill="1" applyBorder="1" applyAlignment="1">
      <alignment horizontal="center" wrapText="1"/>
    </xf>
    <xf numFmtId="0" fontId="25" fillId="2" borderId="7" xfId="2" applyFont="1" applyFill="1" applyBorder="1"/>
    <xf numFmtId="0" fontId="25" fillId="2" borderId="6" xfId="2" applyFont="1" applyFill="1" applyBorder="1"/>
    <xf numFmtId="49" fontId="25" fillId="2" borderId="16" xfId="2" applyNumberFormat="1" applyFont="1" applyFill="1" applyBorder="1" applyAlignment="1">
      <alignment horizontal="center" vertical="center" wrapText="1"/>
    </xf>
    <xf numFmtId="4" fontId="25" fillId="2" borderId="18" xfId="2" applyNumberFormat="1" applyFont="1" applyFill="1" applyBorder="1" applyAlignment="1">
      <alignment horizontal="left" vertical="center" wrapText="1"/>
    </xf>
    <xf numFmtId="4" fontId="25" fillId="2" borderId="33" xfId="2" applyNumberFormat="1" applyFont="1" applyFill="1" applyBorder="1" applyAlignment="1">
      <alignment horizontal="center" vertical="center" wrapText="1"/>
    </xf>
    <xf numFmtId="4" fontId="25" fillId="2" borderId="16" xfId="2" applyNumberFormat="1" applyFont="1" applyFill="1" applyBorder="1" applyAlignment="1">
      <alignment horizontal="center" vertical="center" wrapText="1"/>
    </xf>
    <xf numFmtId="4" fontId="25" fillId="2" borderId="17" xfId="2" applyNumberFormat="1" applyFont="1" applyFill="1" applyBorder="1" applyAlignment="1">
      <alignment horizontal="center" vertical="center" wrapText="1"/>
    </xf>
    <xf numFmtId="4" fontId="25" fillId="2" borderId="18" xfId="2" applyNumberFormat="1" applyFont="1" applyFill="1" applyBorder="1" applyAlignment="1">
      <alignment horizontal="center" vertical="center" wrapText="1"/>
    </xf>
    <xf numFmtId="4" fontId="25" fillId="2" borderId="37" xfId="2" applyNumberFormat="1" applyFont="1" applyFill="1" applyBorder="1" applyAlignment="1">
      <alignment horizontal="center" vertical="center" wrapText="1"/>
    </xf>
    <xf numFmtId="4" fontId="25" fillId="2" borderId="31" xfId="2" applyNumberFormat="1" applyFont="1" applyFill="1" applyBorder="1" applyAlignment="1">
      <alignment horizontal="center" vertical="center" wrapText="1"/>
    </xf>
    <xf numFmtId="49" fontId="25" fillId="0" borderId="16" xfId="2" applyNumberFormat="1" applyFont="1" applyFill="1" applyBorder="1" applyAlignment="1">
      <alignment horizontal="center" vertical="center" wrapText="1"/>
    </xf>
    <xf numFmtId="4" fontId="25" fillId="0" borderId="18" xfId="2" applyNumberFormat="1" applyFont="1" applyFill="1" applyBorder="1" applyAlignment="1">
      <alignment horizontal="left" vertical="center" wrapText="1"/>
    </xf>
    <xf numFmtId="4" fontId="25" fillId="0" borderId="33" xfId="2" applyNumberFormat="1" applyFont="1" applyFill="1" applyBorder="1" applyAlignment="1">
      <alignment horizontal="center" vertical="center" wrapText="1"/>
    </xf>
    <xf numFmtId="4" fontId="25" fillId="0" borderId="16" xfId="2" applyNumberFormat="1" applyFont="1" applyFill="1" applyBorder="1" applyAlignment="1">
      <alignment horizontal="center" vertical="center" wrapText="1"/>
    </xf>
    <xf numFmtId="4" fontId="25" fillId="0" borderId="17" xfId="2" applyNumberFormat="1" applyFont="1" applyFill="1" applyBorder="1" applyAlignment="1">
      <alignment horizontal="center" vertical="center" wrapText="1"/>
    </xf>
    <xf numFmtId="4" fontId="25" fillId="0" borderId="37" xfId="2" applyNumberFormat="1" applyFont="1" applyFill="1" applyBorder="1" applyAlignment="1">
      <alignment horizontal="center" vertical="center" wrapText="1"/>
    </xf>
    <xf numFmtId="4" fontId="25" fillId="0" borderId="31" xfId="2" applyNumberFormat="1" applyFont="1" applyFill="1" applyBorder="1" applyAlignment="1">
      <alignment horizontal="center" vertical="center" wrapText="1"/>
    </xf>
    <xf numFmtId="4" fontId="25" fillId="0" borderId="18" xfId="2" applyNumberFormat="1" applyFont="1" applyFill="1" applyBorder="1" applyAlignment="1">
      <alignment horizontal="center" vertical="center" wrapText="1"/>
    </xf>
    <xf numFmtId="0" fontId="30" fillId="2" borderId="0" xfId="2" applyFont="1" applyFill="1" applyBorder="1" applyAlignment="1">
      <alignment horizontal="center"/>
    </xf>
    <xf numFmtId="4" fontId="28" fillId="2" borderId="0" xfId="2" applyNumberFormat="1" applyFont="1" applyFill="1" applyAlignment="1">
      <alignment horizontal="center" wrapText="1"/>
    </xf>
    <xf numFmtId="0" fontId="29" fillId="0" borderId="0" xfId="0" applyFont="1" applyAlignment="1">
      <alignment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 wrapText="1"/>
    </xf>
    <xf numFmtId="0" fontId="24" fillId="2" borderId="28" xfId="2" applyFont="1" applyFill="1" applyBorder="1" applyAlignment="1">
      <alignment horizontal="center" vertical="center" wrapText="1"/>
    </xf>
    <xf numFmtId="0" fontId="24" fillId="2" borderId="14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/>
    </xf>
    <xf numFmtId="0" fontId="24" fillId="2" borderId="29" xfId="2" applyFont="1" applyFill="1" applyBorder="1" applyAlignment="1">
      <alignment horizontal="center" vertical="center" wrapText="1"/>
    </xf>
    <xf numFmtId="0" fontId="24" fillId="2" borderId="25" xfId="2" applyFont="1" applyFill="1" applyBorder="1" applyAlignment="1">
      <alignment horizontal="center" vertical="center" wrapText="1"/>
    </xf>
    <xf numFmtId="0" fontId="25" fillId="2" borderId="20" xfId="1" applyFont="1" applyFill="1" applyBorder="1" applyAlignment="1">
      <alignment horizontal="center" vertical="center" wrapText="1"/>
    </xf>
    <xf numFmtId="0" fontId="25" fillId="2" borderId="21" xfId="1" applyFont="1" applyFill="1" applyBorder="1" applyAlignment="1">
      <alignment horizontal="center" vertical="center" wrapText="1"/>
    </xf>
    <xf numFmtId="0" fontId="25" fillId="2" borderId="22" xfId="1" applyFont="1" applyFill="1" applyBorder="1" applyAlignment="1">
      <alignment horizontal="center" vertical="center" wrapText="1"/>
    </xf>
    <xf numFmtId="0" fontId="25" fillId="2" borderId="23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24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 wrapText="1"/>
    </xf>
    <xf numFmtId="0" fontId="25" fillId="2" borderId="13" xfId="1" applyFont="1" applyFill="1" applyBorder="1" applyAlignment="1">
      <alignment horizontal="center" vertical="center" wrapText="1"/>
    </xf>
    <xf numFmtId="0" fontId="25" fillId="2" borderId="14" xfId="1" applyFont="1" applyFill="1" applyBorder="1" applyAlignment="1">
      <alignment horizontal="center" vertical="center" wrapText="1"/>
    </xf>
    <xf numFmtId="0" fontId="25" fillId="2" borderId="15" xfId="1" applyFont="1" applyFill="1" applyBorder="1" applyAlignment="1">
      <alignment horizontal="center" vertical="center" wrapText="1"/>
    </xf>
    <xf numFmtId="0" fontId="25" fillId="2" borderId="25" xfId="1" applyFont="1" applyFill="1" applyBorder="1" applyAlignment="1">
      <alignment horizontal="center" vertical="center" wrapText="1"/>
    </xf>
    <xf numFmtId="0" fontId="26" fillId="2" borderId="34" xfId="49" applyFont="1" applyFill="1" applyBorder="1" applyAlignment="1">
      <alignment horizontal="center" vertical="center"/>
    </xf>
    <xf numFmtId="0" fontId="26" fillId="2" borderId="30" xfId="49" applyFont="1" applyFill="1" applyBorder="1" applyAlignment="1">
      <alignment horizontal="center" vertical="center"/>
    </xf>
    <xf numFmtId="0" fontId="26" fillId="2" borderId="35" xfId="49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right" vertical="center"/>
    </xf>
    <xf numFmtId="14" fontId="18" fillId="2" borderId="0" xfId="2" applyNumberFormat="1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6" fillId="2" borderId="3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</cellXfs>
  <cellStyles count="136">
    <cellStyle name="Excel Built-in Normal" xfId="7" xr:uid="{00000000-0005-0000-0000-000000000000}"/>
    <cellStyle name="Денежный 2" xfId="11" xr:uid="{00000000-0005-0000-0000-000001000000}"/>
    <cellStyle name="Денежный 2 2" xfId="12" xr:uid="{00000000-0005-0000-0000-000002000000}"/>
    <cellStyle name="Денежный 3" xfId="13" xr:uid="{00000000-0005-0000-0000-000003000000}"/>
    <cellStyle name="Денежный 4" xfId="14" xr:uid="{00000000-0005-0000-0000-000004000000}"/>
    <cellStyle name="Денежный 5" xfId="15" xr:uid="{00000000-0005-0000-0000-000005000000}"/>
    <cellStyle name="Обычный" xfId="0" builtinId="0"/>
    <cellStyle name="Обычный 10" xfId="16" xr:uid="{00000000-0005-0000-0000-000007000000}"/>
    <cellStyle name="Обычный 11" xfId="17" xr:uid="{00000000-0005-0000-0000-000008000000}"/>
    <cellStyle name="Обычный 12" xfId="18" xr:uid="{00000000-0005-0000-0000-000009000000}"/>
    <cellStyle name="Обычный 13" xfId="19" xr:uid="{00000000-0005-0000-0000-00000A000000}"/>
    <cellStyle name="Обычный 14" xfId="20" xr:uid="{00000000-0005-0000-0000-00000B000000}"/>
    <cellStyle name="Обычный 15" xfId="21" xr:uid="{00000000-0005-0000-0000-00000C000000}"/>
    <cellStyle name="Обычный 16" xfId="22" xr:uid="{00000000-0005-0000-0000-00000D000000}"/>
    <cellStyle name="Обычный 17" xfId="23" xr:uid="{00000000-0005-0000-0000-00000E000000}"/>
    <cellStyle name="Обычный 18" xfId="24" xr:uid="{00000000-0005-0000-0000-00000F000000}"/>
    <cellStyle name="Обычный 19" xfId="25" xr:uid="{00000000-0005-0000-0000-000010000000}"/>
    <cellStyle name="Обычный 2" xfId="4" xr:uid="{00000000-0005-0000-0000-000011000000}"/>
    <cellStyle name="Обычный 2 2" xfId="26" xr:uid="{00000000-0005-0000-0000-000012000000}"/>
    <cellStyle name="Обычный 2 3" xfId="27" xr:uid="{00000000-0005-0000-0000-000013000000}"/>
    <cellStyle name="Обычный 20" xfId="28" xr:uid="{00000000-0005-0000-0000-000014000000}"/>
    <cellStyle name="Обычный 21" xfId="29" xr:uid="{00000000-0005-0000-0000-000015000000}"/>
    <cellStyle name="Обычный 22" xfId="30" xr:uid="{00000000-0005-0000-0000-000016000000}"/>
    <cellStyle name="Обычный 23" xfId="31" xr:uid="{00000000-0005-0000-0000-000017000000}"/>
    <cellStyle name="Обычный 24" xfId="32" xr:uid="{00000000-0005-0000-0000-000018000000}"/>
    <cellStyle name="Обычный 25" xfId="33" xr:uid="{00000000-0005-0000-0000-000019000000}"/>
    <cellStyle name="Обычный 26" xfId="34" xr:uid="{00000000-0005-0000-0000-00001A000000}"/>
    <cellStyle name="Обычный 27" xfId="35" xr:uid="{00000000-0005-0000-0000-00001B000000}"/>
    <cellStyle name="Обычный 28" xfId="3" xr:uid="{00000000-0005-0000-0000-00001C000000}"/>
    <cellStyle name="Обычный 28 10" xfId="36" xr:uid="{00000000-0005-0000-0000-00001D000000}"/>
    <cellStyle name="Обычный 28 11" xfId="37" xr:uid="{00000000-0005-0000-0000-00001E000000}"/>
    <cellStyle name="Обычный 28 12" xfId="38" xr:uid="{00000000-0005-0000-0000-00001F000000}"/>
    <cellStyle name="Обычный 28 13" xfId="39" xr:uid="{00000000-0005-0000-0000-000020000000}"/>
    <cellStyle name="Обычный 28 14" xfId="40" xr:uid="{00000000-0005-0000-0000-000021000000}"/>
    <cellStyle name="Обычный 28 2" xfId="41" xr:uid="{00000000-0005-0000-0000-000022000000}"/>
    <cellStyle name="Обычный 28 2 2" xfId="42" xr:uid="{00000000-0005-0000-0000-000023000000}"/>
    <cellStyle name="Обычный 28 2 2 2" xfId="43" xr:uid="{00000000-0005-0000-0000-000024000000}"/>
    <cellStyle name="Обычный 28 2 3" xfId="44" xr:uid="{00000000-0005-0000-0000-000025000000}"/>
    <cellStyle name="Обычный 28 2 4" xfId="45" xr:uid="{00000000-0005-0000-0000-000026000000}"/>
    <cellStyle name="Обычный 28 3" xfId="46" xr:uid="{00000000-0005-0000-0000-000027000000}"/>
    <cellStyle name="Обычный 28 4" xfId="47" xr:uid="{00000000-0005-0000-0000-000028000000}"/>
    <cellStyle name="Обычный 28 5" xfId="48" xr:uid="{00000000-0005-0000-0000-000029000000}"/>
    <cellStyle name="Обычный 28 5 2" xfId="49" xr:uid="{00000000-0005-0000-0000-00002A000000}"/>
    <cellStyle name="Обычный 28 5 2 2" xfId="50" xr:uid="{00000000-0005-0000-0000-00002B000000}"/>
    <cellStyle name="Обычный 28 5 2 3" xfId="51" xr:uid="{00000000-0005-0000-0000-00002C000000}"/>
    <cellStyle name="Обычный 28 6" xfId="52" xr:uid="{00000000-0005-0000-0000-00002D000000}"/>
    <cellStyle name="Обычный 28 7" xfId="53" xr:uid="{00000000-0005-0000-0000-00002E000000}"/>
    <cellStyle name="Обычный 28 7 2" xfId="54" xr:uid="{00000000-0005-0000-0000-00002F000000}"/>
    <cellStyle name="Обычный 28 7 2 2" xfId="55" xr:uid="{00000000-0005-0000-0000-000030000000}"/>
    <cellStyle name="Обычный 28 7 2 3" xfId="56" xr:uid="{00000000-0005-0000-0000-000031000000}"/>
    <cellStyle name="Обычный 28 8" xfId="57" xr:uid="{00000000-0005-0000-0000-000032000000}"/>
    <cellStyle name="Обычный 28 9" xfId="58" xr:uid="{00000000-0005-0000-0000-000033000000}"/>
    <cellStyle name="Обычный 29" xfId="59" xr:uid="{00000000-0005-0000-0000-000034000000}"/>
    <cellStyle name="Обычный 3" xfId="2" xr:uid="{00000000-0005-0000-0000-000035000000}"/>
    <cellStyle name="Обычный 3 2" xfId="60" xr:uid="{00000000-0005-0000-0000-000036000000}"/>
    <cellStyle name="Обычный 3 3" xfId="61" xr:uid="{00000000-0005-0000-0000-000037000000}"/>
    <cellStyle name="Обычный 30" xfId="62" xr:uid="{00000000-0005-0000-0000-000038000000}"/>
    <cellStyle name="Обычный 31" xfId="63" xr:uid="{00000000-0005-0000-0000-000039000000}"/>
    <cellStyle name="Обычный 32" xfId="64" xr:uid="{00000000-0005-0000-0000-00003A000000}"/>
    <cellStyle name="Обычный 33" xfId="65" xr:uid="{00000000-0005-0000-0000-00003B000000}"/>
    <cellStyle name="Обычный 34" xfId="66" xr:uid="{00000000-0005-0000-0000-00003C000000}"/>
    <cellStyle name="Обычный 34 2" xfId="67" xr:uid="{00000000-0005-0000-0000-00003D000000}"/>
    <cellStyle name="Обычный 34 2 2" xfId="68" xr:uid="{00000000-0005-0000-0000-00003E000000}"/>
    <cellStyle name="Обычный 34 3" xfId="69" xr:uid="{00000000-0005-0000-0000-00003F000000}"/>
    <cellStyle name="Обычный 34 4" xfId="70" xr:uid="{00000000-0005-0000-0000-000040000000}"/>
    <cellStyle name="Обычный 35" xfId="71" xr:uid="{00000000-0005-0000-0000-000041000000}"/>
    <cellStyle name="Обычный 36" xfId="72" xr:uid="{00000000-0005-0000-0000-000042000000}"/>
    <cellStyle name="Обычный 37" xfId="73" xr:uid="{00000000-0005-0000-0000-000043000000}"/>
    <cellStyle name="Обычный 38" xfId="74" xr:uid="{00000000-0005-0000-0000-000044000000}"/>
    <cellStyle name="Обычный 39" xfId="75" xr:uid="{00000000-0005-0000-0000-000045000000}"/>
    <cellStyle name="Обычный 4" xfId="1" xr:uid="{00000000-0005-0000-0000-000046000000}"/>
    <cellStyle name="Обычный 4 2" xfId="9" xr:uid="{00000000-0005-0000-0000-000047000000}"/>
    <cellStyle name="Обычный 4 3" xfId="76" xr:uid="{00000000-0005-0000-0000-000048000000}"/>
    <cellStyle name="Обычный 4 4" xfId="77" xr:uid="{00000000-0005-0000-0000-000049000000}"/>
    <cellStyle name="Обычный 4 5" xfId="10" xr:uid="{00000000-0005-0000-0000-00004A000000}"/>
    <cellStyle name="Обычный 4 6" xfId="78" xr:uid="{00000000-0005-0000-0000-00004B000000}"/>
    <cellStyle name="Обычный 40" xfId="79" xr:uid="{00000000-0005-0000-0000-00004C000000}"/>
    <cellStyle name="Обычный 41" xfId="80" xr:uid="{00000000-0005-0000-0000-00004D000000}"/>
    <cellStyle name="Обычный 42" xfId="81" xr:uid="{00000000-0005-0000-0000-00004E000000}"/>
    <cellStyle name="Обычный 43" xfId="82" xr:uid="{00000000-0005-0000-0000-00004F000000}"/>
    <cellStyle name="Обычный 43 2" xfId="83" xr:uid="{00000000-0005-0000-0000-000050000000}"/>
    <cellStyle name="Обычный 43 2 2" xfId="84" xr:uid="{00000000-0005-0000-0000-000051000000}"/>
    <cellStyle name="Обычный 43 2 2 2" xfId="85" xr:uid="{00000000-0005-0000-0000-000052000000}"/>
    <cellStyle name="Обычный 43 2 2 3" xfId="86" xr:uid="{00000000-0005-0000-0000-000053000000}"/>
    <cellStyle name="Обычный 43 2 2 4" xfId="87" xr:uid="{00000000-0005-0000-0000-000054000000}"/>
    <cellStyle name="Обычный 44" xfId="88" xr:uid="{00000000-0005-0000-0000-000055000000}"/>
    <cellStyle name="Обычный 45" xfId="89" xr:uid="{00000000-0005-0000-0000-000056000000}"/>
    <cellStyle name="Обычный 46" xfId="90" xr:uid="{00000000-0005-0000-0000-000057000000}"/>
    <cellStyle name="Обычный 47" xfId="91" xr:uid="{00000000-0005-0000-0000-000058000000}"/>
    <cellStyle name="Обычный 48" xfId="92" xr:uid="{00000000-0005-0000-0000-000059000000}"/>
    <cellStyle name="Обычный 49" xfId="93" xr:uid="{00000000-0005-0000-0000-00005A000000}"/>
    <cellStyle name="Обычный 5" xfId="94" xr:uid="{00000000-0005-0000-0000-00005B000000}"/>
    <cellStyle name="Обычный 5 2" xfId="95" xr:uid="{00000000-0005-0000-0000-00005C000000}"/>
    <cellStyle name="Обычный 5 3 2" xfId="96" xr:uid="{00000000-0005-0000-0000-00005D000000}"/>
    <cellStyle name="Обычный 50" xfId="97" xr:uid="{00000000-0005-0000-0000-00005E000000}"/>
    <cellStyle name="Обычный 51" xfId="98" xr:uid="{00000000-0005-0000-0000-00005F000000}"/>
    <cellStyle name="Обычный 52" xfId="99" xr:uid="{00000000-0005-0000-0000-000060000000}"/>
    <cellStyle name="Обычный 53" xfId="100" xr:uid="{00000000-0005-0000-0000-000061000000}"/>
    <cellStyle name="Обычный 54" xfId="101" xr:uid="{00000000-0005-0000-0000-000062000000}"/>
    <cellStyle name="Обычный 55" xfId="102" xr:uid="{00000000-0005-0000-0000-000063000000}"/>
    <cellStyle name="Обычный 56" xfId="103" xr:uid="{00000000-0005-0000-0000-000064000000}"/>
    <cellStyle name="Обычный 57" xfId="104" xr:uid="{00000000-0005-0000-0000-000065000000}"/>
    <cellStyle name="Обычный 6" xfId="105" xr:uid="{00000000-0005-0000-0000-000066000000}"/>
    <cellStyle name="Обычный 6 2" xfId="106" xr:uid="{00000000-0005-0000-0000-000067000000}"/>
    <cellStyle name="Обычный 7" xfId="107" xr:uid="{00000000-0005-0000-0000-000068000000}"/>
    <cellStyle name="Обычный 8" xfId="108" xr:uid="{00000000-0005-0000-0000-000069000000}"/>
    <cellStyle name="Обычный 9" xfId="109" xr:uid="{00000000-0005-0000-0000-00006A000000}"/>
    <cellStyle name="Процентный 10" xfId="110" xr:uid="{00000000-0005-0000-0000-00006B000000}"/>
    <cellStyle name="Процентный 11" xfId="111" xr:uid="{00000000-0005-0000-0000-00006C000000}"/>
    <cellStyle name="Процентный 12" xfId="112" xr:uid="{00000000-0005-0000-0000-00006D000000}"/>
    <cellStyle name="Процентный 13" xfId="113" xr:uid="{00000000-0005-0000-0000-00006E000000}"/>
    <cellStyle name="Процентный 14" xfId="114" xr:uid="{00000000-0005-0000-0000-00006F000000}"/>
    <cellStyle name="Процентный 15" xfId="115" xr:uid="{00000000-0005-0000-0000-000070000000}"/>
    <cellStyle name="Процентный 16" xfId="116" xr:uid="{00000000-0005-0000-0000-000071000000}"/>
    <cellStyle name="Процентный 17" xfId="117" xr:uid="{00000000-0005-0000-0000-000072000000}"/>
    <cellStyle name="Процентный 18" xfId="118" xr:uid="{00000000-0005-0000-0000-000073000000}"/>
    <cellStyle name="Процентный 19" xfId="119" xr:uid="{00000000-0005-0000-0000-000074000000}"/>
    <cellStyle name="Процентный 2" xfId="5" xr:uid="{00000000-0005-0000-0000-000075000000}"/>
    <cellStyle name="Процентный 20" xfId="120" xr:uid="{00000000-0005-0000-0000-000076000000}"/>
    <cellStyle name="Процентный 3" xfId="121" xr:uid="{00000000-0005-0000-0000-000077000000}"/>
    <cellStyle name="Процентный 4" xfId="122" xr:uid="{00000000-0005-0000-0000-000078000000}"/>
    <cellStyle name="Процентный 5" xfId="123" xr:uid="{00000000-0005-0000-0000-000079000000}"/>
    <cellStyle name="Процентный 6" xfId="124" xr:uid="{00000000-0005-0000-0000-00007A000000}"/>
    <cellStyle name="Процентный 6 2" xfId="125" xr:uid="{00000000-0005-0000-0000-00007B000000}"/>
    <cellStyle name="Процентный 7" xfId="126" xr:uid="{00000000-0005-0000-0000-00007C000000}"/>
    <cellStyle name="Процентный 8" xfId="127" xr:uid="{00000000-0005-0000-0000-00007D000000}"/>
    <cellStyle name="Процентный 9" xfId="128" xr:uid="{00000000-0005-0000-0000-00007E000000}"/>
    <cellStyle name="Стиль 1" xfId="8" xr:uid="{00000000-0005-0000-0000-00007F000000}"/>
    <cellStyle name="Финансовый 2" xfId="6" xr:uid="{00000000-0005-0000-0000-000080000000}"/>
    <cellStyle name="Финансовый 2 2" xfId="129" xr:uid="{00000000-0005-0000-0000-000081000000}"/>
    <cellStyle name="Финансовый 2 3" xfId="134" xr:uid="{00000000-0005-0000-0000-000082000000}"/>
    <cellStyle name="Финансовый 3" xfId="130" xr:uid="{00000000-0005-0000-0000-000083000000}"/>
    <cellStyle name="Финансовый 4" xfId="131" xr:uid="{00000000-0005-0000-0000-000084000000}"/>
    <cellStyle name="Финансовый 5" xfId="132" xr:uid="{00000000-0005-0000-0000-000085000000}"/>
    <cellStyle name="Финансовый 6" xfId="133" xr:uid="{00000000-0005-0000-0000-000086000000}"/>
    <cellStyle name="Финансовый 7" xfId="135" xr:uid="{00000000-0005-0000-0000-00008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S34"/>
  <sheetViews>
    <sheetView showZeros="0" tabSelected="1" topLeftCell="A16" zoomScale="60" zoomScaleNormal="60" zoomScalePageLayoutView="51" workbookViewId="0">
      <selection activeCell="L1" sqref="L1:O1"/>
    </sheetView>
  </sheetViews>
  <sheetFormatPr defaultColWidth="9.140625" defaultRowHeight="18" outlineLevelRow="1" outlineLevelCol="1" x14ac:dyDescent="0.25"/>
  <cols>
    <col min="1" max="1" width="5.5703125" style="3" customWidth="1"/>
    <col min="2" max="2" width="7.28515625" style="20" customWidth="1"/>
    <col min="3" max="3" width="49.42578125" style="3" customWidth="1"/>
    <col min="4" max="5" width="26.140625" style="3" customWidth="1"/>
    <col min="6" max="6" width="21.28515625" style="21" customWidth="1"/>
    <col min="7" max="7" width="23.7109375" style="3" customWidth="1"/>
    <col min="8" max="8" width="21.28515625" style="3" customWidth="1"/>
    <col min="9" max="9" width="22" style="3" customWidth="1"/>
    <col min="10" max="10" width="26.140625" style="3" customWidth="1"/>
    <col min="11" max="11" width="21.5703125" style="3" customWidth="1"/>
    <col min="12" max="12" width="22" style="3" customWidth="1"/>
    <col min="13" max="13" width="23.42578125" style="3" customWidth="1"/>
    <col min="14" max="14" width="22.140625" style="3" customWidth="1"/>
    <col min="15" max="15" width="22.7109375" style="3" customWidth="1"/>
    <col min="16" max="16" width="16.85546875" style="3" hidden="1" customWidth="1"/>
    <col min="17" max="17" width="18.140625" style="3" hidden="1" customWidth="1"/>
    <col min="18" max="20" width="15.85546875" style="3" hidden="1" customWidth="1"/>
    <col min="21" max="21" width="17.28515625" style="3" hidden="1" customWidth="1" outlineLevel="1"/>
    <col min="22" max="22" width="15.85546875" style="3" hidden="1" customWidth="1" outlineLevel="1"/>
    <col min="23" max="25" width="15.85546875" style="3" hidden="1" customWidth="1"/>
    <col min="26" max="27" width="14.140625" style="3" hidden="1" customWidth="1"/>
    <col min="28" max="28" width="13.85546875" style="3" hidden="1" customWidth="1" outlineLevel="1"/>
    <col min="29" max="29" width="13.5703125" style="3" hidden="1" customWidth="1" outlineLevel="1"/>
    <col min="30" max="30" width="16.28515625" style="3" hidden="1" customWidth="1"/>
    <col min="31" max="31" width="15.5703125" style="3" hidden="1" customWidth="1"/>
    <col min="32" max="34" width="15.85546875" style="3" hidden="1" customWidth="1"/>
    <col min="35" max="35" width="10" style="3" hidden="1" customWidth="1" outlineLevel="1"/>
    <col min="36" max="36" width="9.5703125" style="3" hidden="1" customWidth="1" outlineLevel="1"/>
    <col min="37" max="37" width="13.28515625" style="3" hidden="1" customWidth="1"/>
    <col min="38" max="38" width="15.85546875" style="3" hidden="1" customWidth="1"/>
    <col min="39" max="39" width="15.28515625" style="3" hidden="1" customWidth="1" collapsed="1"/>
    <col min="40" max="40" width="15.85546875" style="3" hidden="1" customWidth="1"/>
    <col min="41" max="41" width="9.28515625" style="3" hidden="1" customWidth="1"/>
    <col min="42" max="42" width="7.5703125" style="3" hidden="1" customWidth="1" outlineLevel="1"/>
    <col min="43" max="43" width="9" style="3" hidden="1" customWidth="1" outlineLevel="1"/>
    <col min="44" max="44" width="13.28515625" style="3" hidden="1" customWidth="1"/>
    <col min="45" max="45" width="25.85546875" style="3" hidden="1" customWidth="1"/>
    <col min="46" max="16384" width="9.140625" style="3"/>
  </cols>
  <sheetData>
    <row r="1" spans="2:45" ht="132" customHeight="1" x14ac:dyDescent="0.4">
      <c r="B1" s="111"/>
      <c r="C1" s="111"/>
      <c r="D1" s="4"/>
      <c r="E1" s="4"/>
      <c r="F1" s="112"/>
      <c r="G1" s="112"/>
      <c r="L1" s="79" t="s">
        <v>75</v>
      </c>
      <c r="M1" s="80"/>
      <c r="N1" s="80"/>
      <c r="O1" s="80"/>
      <c r="U1" s="5"/>
      <c r="V1" s="5"/>
    </row>
    <row r="2" spans="2:45" s="6" customFormat="1" ht="33" customHeight="1" collapsed="1" x14ac:dyDescent="0.3">
      <c r="B2" s="113" t="s">
        <v>38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2:45" s="6" customFormat="1" ht="25.9" customHeight="1" x14ac:dyDescent="0.35">
      <c r="B3" s="114" t="s">
        <v>67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</row>
    <row r="4" spans="2:45" s="6" customFormat="1" ht="27" x14ac:dyDescent="0.35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</row>
    <row r="5" spans="2:45" s="6" customFormat="1" ht="19.5" customHeight="1" thickBot="1" x14ac:dyDescent="0.45">
      <c r="B5" s="7"/>
      <c r="C5" s="8"/>
      <c r="D5" s="8"/>
      <c r="E5" s="8"/>
      <c r="F5" s="9"/>
      <c r="G5" s="10"/>
      <c r="H5" s="10"/>
      <c r="I5" s="10"/>
      <c r="J5" s="10"/>
      <c r="K5" s="11"/>
      <c r="L5" s="10"/>
      <c r="M5" s="10"/>
      <c r="N5" s="10"/>
      <c r="O5" s="78" t="s">
        <v>74</v>
      </c>
      <c r="P5" s="12"/>
      <c r="Q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N5" s="13"/>
      <c r="AO5" s="13"/>
      <c r="AP5" s="13"/>
      <c r="AQ5" s="13"/>
      <c r="AR5" s="13"/>
      <c r="AS5" s="14" t="s">
        <v>11</v>
      </c>
    </row>
    <row r="6" spans="2:45" s="15" customFormat="1" ht="30" customHeight="1" x14ac:dyDescent="0.25">
      <c r="B6" s="89" t="s">
        <v>12</v>
      </c>
      <c r="C6" s="92" t="s">
        <v>39</v>
      </c>
      <c r="D6" s="95" t="s">
        <v>72</v>
      </c>
      <c r="E6" s="96"/>
      <c r="F6" s="96"/>
      <c r="G6" s="96"/>
      <c r="H6" s="96"/>
      <c r="I6" s="96"/>
      <c r="J6" s="97"/>
      <c r="K6" s="95" t="s">
        <v>68</v>
      </c>
      <c r="L6" s="96"/>
      <c r="M6" s="96"/>
      <c r="N6" s="96"/>
      <c r="O6" s="97"/>
      <c r="P6" s="115" t="s">
        <v>35</v>
      </c>
      <c r="Q6" s="86" t="s">
        <v>0</v>
      </c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8"/>
      <c r="AS6" s="81" t="s">
        <v>34</v>
      </c>
    </row>
    <row r="7" spans="2:45" s="15" customFormat="1" ht="21" thickBot="1" x14ac:dyDescent="0.3">
      <c r="B7" s="90"/>
      <c r="C7" s="93"/>
      <c r="D7" s="98"/>
      <c r="E7" s="99"/>
      <c r="F7" s="99"/>
      <c r="G7" s="99"/>
      <c r="H7" s="99"/>
      <c r="I7" s="99"/>
      <c r="J7" s="100"/>
      <c r="K7" s="98"/>
      <c r="L7" s="99"/>
      <c r="M7" s="99"/>
      <c r="N7" s="99"/>
      <c r="O7" s="100"/>
      <c r="P7" s="116"/>
      <c r="Q7" s="86" t="s">
        <v>1</v>
      </c>
      <c r="R7" s="87"/>
      <c r="S7" s="87"/>
      <c r="T7" s="87"/>
      <c r="U7" s="87"/>
      <c r="V7" s="87"/>
      <c r="W7" s="88"/>
      <c r="X7" s="86" t="s">
        <v>30</v>
      </c>
      <c r="Y7" s="87"/>
      <c r="Z7" s="87"/>
      <c r="AA7" s="87"/>
      <c r="AB7" s="87"/>
      <c r="AC7" s="87"/>
      <c r="AD7" s="88"/>
      <c r="AE7" s="86" t="s">
        <v>36</v>
      </c>
      <c r="AF7" s="87"/>
      <c r="AG7" s="87"/>
      <c r="AH7" s="87"/>
      <c r="AI7" s="87"/>
      <c r="AJ7" s="87"/>
      <c r="AK7" s="88"/>
      <c r="AL7" s="83" t="s">
        <v>37</v>
      </c>
      <c r="AM7" s="84"/>
      <c r="AN7" s="84"/>
      <c r="AO7" s="84"/>
      <c r="AP7" s="84"/>
      <c r="AQ7" s="84"/>
      <c r="AR7" s="85"/>
      <c r="AS7" s="110"/>
    </row>
    <row r="8" spans="2:45" s="15" customFormat="1" ht="61.5" hidden="1" customHeight="1" x14ac:dyDescent="0.25">
      <c r="B8" s="90"/>
      <c r="C8" s="93"/>
      <c r="D8" s="103" t="s">
        <v>31</v>
      </c>
      <c r="E8" s="107" t="s">
        <v>32</v>
      </c>
      <c r="F8" s="108"/>
      <c r="G8" s="108"/>
      <c r="H8" s="108"/>
      <c r="I8" s="109"/>
      <c r="J8" s="35"/>
      <c r="K8" s="103" t="s">
        <v>2</v>
      </c>
      <c r="L8" s="101" t="s">
        <v>3</v>
      </c>
      <c r="M8" s="101" t="s">
        <v>5</v>
      </c>
      <c r="N8" s="101" t="s">
        <v>33</v>
      </c>
      <c r="O8" s="105" t="s">
        <v>4</v>
      </c>
      <c r="P8" s="116"/>
      <c r="Q8" s="81" t="s">
        <v>2</v>
      </c>
      <c r="R8" s="81" t="s">
        <v>3</v>
      </c>
      <c r="S8" s="81" t="s">
        <v>5</v>
      </c>
      <c r="T8" s="83" t="s">
        <v>33</v>
      </c>
      <c r="U8" s="84"/>
      <c r="V8" s="85"/>
      <c r="W8" s="81" t="s">
        <v>4</v>
      </c>
      <c r="X8" s="81" t="s">
        <v>2</v>
      </c>
      <c r="Y8" s="81" t="s">
        <v>3</v>
      </c>
      <c r="Z8" s="81" t="s">
        <v>5</v>
      </c>
      <c r="AA8" s="83" t="s">
        <v>33</v>
      </c>
      <c r="AB8" s="84"/>
      <c r="AC8" s="85"/>
      <c r="AD8" s="81" t="s">
        <v>4</v>
      </c>
      <c r="AE8" s="81" t="s">
        <v>2</v>
      </c>
      <c r="AF8" s="81" t="s">
        <v>3</v>
      </c>
      <c r="AG8" s="81" t="s">
        <v>5</v>
      </c>
      <c r="AH8" s="83" t="s">
        <v>33</v>
      </c>
      <c r="AI8" s="84"/>
      <c r="AJ8" s="85"/>
      <c r="AK8" s="81" t="s">
        <v>4</v>
      </c>
      <c r="AL8" s="81" t="s">
        <v>2</v>
      </c>
      <c r="AM8" s="81" t="s">
        <v>3</v>
      </c>
      <c r="AN8" s="81" t="s">
        <v>5</v>
      </c>
      <c r="AO8" s="83" t="s">
        <v>33</v>
      </c>
      <c r="AP8" s="84"/>
      <c r="AQ8" s="85"/>
      <c r="AR8" s="81" t="s">
        <v>4</v>
      </c>
      <c r="AS8" s="110"/>
    </row>
    <row r="9" spans="2:45" s="15" customFormat="1" ht="109.5" customHeight="1" x14ac:dyDescent="0.25">
      <c r="B9" s="91"/>
      <c r="C9" s="94"/>
      <c r="D9" s="98"/>
      <c r="E9" s="36" t="s">
        <v>63</v>
      </c>
      <c r="F9" s="37" t="s">
        <v>70</v>
      </c>
      <c r="G9" s="37" t="s">
        <v>71</v>
      </c>
      <c r="H9" s="37" t="s">
        <v>33</v>
      </c>
      <c r="I9" s="38" t="s">
        <v>4</v>
      </c>
      <c r="J9" s="39" t="s">
        <v>62</v>
      </c>
      <c r="K9" s="104"/>
      <c r="L9" s="102"/>
      <c r="M9" s="102"/>
      <c r="N9" s="102"/>
      <c r="O9" s="106"/>
      <c r="P9" s="117"/>
      <c r="Q9" s="82"/>
      <c r="R9" s="82"/>
      <c r="S9" s="82"/>
      <c r="T9" s="2" t="s">
        <v>13</v>
      </c>
      <c r="U9" s="2" t="s">
        <v>6</v>
      </c>
      <c r="V9" s="2" t="s">
        <v>7</v>
      </c>
      <c r="W9" s="82"/>
      <c r="X9" s="82"/>
      <c r="Y9" s="82"/>
      <c r="Z9" s="82"/>
      <c r="AA9" s="2" t="s">
        <v>13</v>
      </c>
      <c r="AB9" s="2" t="s">
        <v>6</v>
      </c>
      <c r="AC9" s="2" t="s">
        <v>7</v>
      </c>
      <c r="AD9" s="82"/>
      <c r="AE9" s="82"/>
      <c r="AF9" s="82"/>
      <c r="AG9" s="82"/>
      <c r="AH9" s="2" t="s">
        <v>13</v>
      </c>
      <c r="AI9" s="2" t="s">
        <v>6</v>
      </c>
      <c r="AJ9" s="2" t="s">
        <v>7</v>
      </c>
      <c r="AK9" s="82"/>
      <c r="AL9" s="82"/>
      <c r="AM9" s="82"/>
      <c r="AN9" s="82"/>
      <c r="AO9" s="2" t="s">
        <v>13</v>
      </c>
      <c r="AP9" s="2" t="s">
        <v>6</v>
      </c>
      <c r="AQ9" s="2" t="s">
        <v>7</v>
      </c>
      <c r="AR9" s="82"/>
      <c r="AS9" s="82"/>
    </row>
    <row r="10" spans="2:45" s="16" customFormat="1" ht="22.5" x14ac:dyDescent="0.3">
      <c r="B10" s="40">
        <v>1</v>
      </c>
      <c r="C10" s="41">
        <v>2</v>
      </c>
      <c r="D10" s="42" t="s">
        <v>8</v>
      </c>
      <c r="E10" s="40" t="s">
        <v>64</v>
      </c>
      <c r="F10" s="43" t="s">
        <v>56</v>
      </c>
      <c r="G10" s="43" t="s">
        <v>65</v>
      </c>
      <c r="H10" s="43" t="s">
        <v>57</v>
      </c>
      <c r="I10" s="41" t="s">
        <v>66</v>
      </c>
      <c r="J10" s="44" t="s">
        <v>58</v>
      </c>
      <c r="K10" s="40">
        <v>10</v>
      </c>
      <c r="L10" s="43">
        <v>11</v>
      </c>
      <c r="M10" s="43" t="s">
        <v>10</v>
      </c>
      <c r="N10" s="43" t="s">
        <v>9</v>
      </c>
      <c r="O10" s="41">
        <v>14</v>
      </c>
      <c r="P10" s="22">
        <v>15</v>
      </c>
      <c r="Q10" s="1">
        <v>16</v>
      </c>
      <c r="R10" s="1">
        <v>17</v>
      </c>
      <c r="S10" s="1" t="s">
        <v>19</v>
      </c>
      <c r="T10" s="1" t="s">
        <v>14</v>
      </c>
      <c r="U10" s="1" t="s">
        <v>20</v>
      </c>
      <c r="V10" s="1" t="s">
        <v>21</v>
      </c>
      <c r="W10" s="1">
        <v>20</v>
      </c>
      <c r="X10" s="1">
        <v>21</v>
      </c>
      <c r="Y10" s="1">
        <v>22</v>
      </c>
      <c r="Z10" s="1" t="s">
        <v>16</v>
      </c>
      <c r="AA10" s="1" t="s">
        <v>15</v>
      </c>
      <c r="AB10" s="1" t="s">
        <v>22</v>
      </c>
      <c r="AC10" s="1" t="s">
        <v>23</v>
      </c>
      <c r="AD10" s="1">
        <v>25</v>
      </c>
      <c r="AE10" s="1">
        <v>26</v>
      </c>
      <c r="AF10" s="1">
        <v>27</v>
      </c>
      <c r="AG10" s="1" t="s">
        <v>18</v>
      </c>
      <c r="AH10" s="1" t="s">
        <v>17</v>
      </c>
      <c r="AI10" s="1" t="s">
        <v>24</v>
      </c>
      <c r="AJ10" s="1" t="s">
        <v>25</v>
      </c>
      <c r="AK10" s="1">
        <v>30</v>
      </c>
      <c r="AL10" s="1">
        <v>31</v>
      </c>
      <c r="AM10" s="1">
        <v>27</v>
      </c>
      <c r="AN10" s="1" t="s">
        <v>18</v>
      </c>
      <c r="AO10" s="1" t="s">
        <v>17</v>
      </c>
      <c r="AP10" s="1" t="s">
        <v>24</v>
      </c>
      <c r="AQ10" s="1" t="s">
        <v>25</v>
      </c>
      <c r="AR10" s="1">
        <v>30</v>
      </c>
      <c r="AS10" s="1"/>
    </row>
    <row r="11" spans="2:45" s="17" customFormat="1" ht="30.75" customHeight="1" x14ac:dyDescent="0.25">
      <c r="B11" s="45"/>
      <c r="C11" s="46" t="s">
        <v>26</v>
      </c>
      <c r="D11" s="47">
        <f>SUM(D12:D29)</f>
        <v>491785.94311183918</v>
      </c>
      <c r="E11" s="45">
        <f>SUM(F11:I11)</f>
        <v>294115.39999999997</v>
      </c>
      <c r="F11" s="48">
        <f>SUM(F12:F29)</f>
        <v>143832.46</v>
      </c>
      <c r="G11" s="48">
        <f>SUM(G12:G29)</f>
        <v>110185.24999999999</v>
      </c>
      <c r="H11" s="48">
        <f>SUM(H12:H29)</f>
        <v>31148.92</v>
      </c>
      <c r="I11" s="49">
        <f t="shared" ref="I11:O11" si="0">SUM(I12:I29)</f>
        <v>8948.77</v>
      </c>
      <c r="J11" s="49">
        <f t="shared" si="0"/>
        <v>197670.54311183927</v>
      </c>
      <c r="K11" s="45">
        <f t="shared" si="0"/>
        <v>192249.01699999999</v>
      </c>
      <c r="L11" s="48">
        <f t="shared" si="0"/>
        <v>106754.59999999999</v>
      </c>
      <c r="M11" s="48">
        <f t="shared" si="0"/>
        <v>69547.976999999999</v>
      </c>
      <c r="N11" s="48">
        <f t="shared" si="0"/>
        <v>13391.050000000001</v>
      </c>
      <c r="O11" s="49">
        <f t="shared" si="0"/>
        <v>2555.39</v>
      </c>
      <c r="P11" s="23" t="e">
        <f>#REF!+#REF!+#REF!+#REF!</f>
        <v>#REF!</v>
      </c>
      <c r="Q11" s="18" t="e">
        <f>#REF!+#REF!+#REF!+#REF!</f>
        <v>#REF!</v>
      </c>
      <c r="R11" s="18" t="e">
        <f>#REF!+#REF!+#REF!+#REF!</f>
        <v>#REF!</v>
      </c>
      <c r="S11" s="18" t="e">
        <f>#REF!+#REF!+#REF!+#REF!</f>
        <v>#REF!</v>
      </c>
      <c r="T11" s="18" t="e">
        <f>#REF!+#REF!+#REF!+#REF!</f>
        <v>#REF!</v>
      </c>
      <c r="U11" s="18" t="e">
        <f>#REF!+#REF!+#REF!+#REF!</f>
        <v>#REF!</v>
      </c>
      <c r="V11" s="18" t="e">
        <f>#REF!+#REF!+#REF!+#REF!</f>
        <v>#REF!</v>
      </c>
      <c r="W11" s="18" t="e">
        <f>#REF!+#REF!+#REF!+#REF!</f>
        <v>#REF!</v>
      </c>
      <c r="X11" s="18" t="e">
        <f>#REF!+#REF!+#REF!+#REF!</f>
        <v>#REF!</v>
      </c>
      <c r="Y11" s="18" t="e">
        <f>#REF!+#REF!+#REF!+#REF!</f>
        <v>#REF!</v>
      </c>
      <c r="Z11" s="18" t="e">
        <f>#REF!+#REF!+#REF!+#REF!</f>
        <v>#REF!</v>
      </c>
      <c r="AA11" s="18" t="e">
        <f>#REF!+#REF!+#REF!+#REF!</f>
        <v>#REF!</v>
      </c>
      <c r="AB11" s="18" t="e">
        <f>#REF!+#REF!+#REF!+#REF!</f>
        <v>#REF!</v>
      </c>
      <c r="AC11" s="18" t="e">
        <f>#REF!+#REF!+#REF!+#REF!</f>
        <v>#REF!</v>
      </c>
      <c r="AD11" s="18" t="e">
        <f>#REF!+#REF!+#REF!+#REF!</f>
        <v>#REF!</v>
      </c>
      <c r="AE11" s="18" t="e">
        <f>#REF!+#REF!+#REF!+#REF!</f>
        <v>#REF!</v>
      </c>
      <c r="AF11" s="18" t="e">
        <f>#REF!+#REF!+#REF!+#REF!</f>
        <v>#REF!</v>
      </c>
      <c r="AG11" s="18" t="e">
        <f>#REF!+#REF!+#REF!+#REF!</f>
        <v>#REF!</v>
      </c>
      <c r="AH11" s="18" t="e">
        <f>#REF!+#REF!+#REF!+#REF!</f>
        <v>#REF!</v>
      </c>
      <c r="AI11" s="18" t="e">
        <f>#REF!+#REF!+#REF!+#REF!</f>
        <v>#REF!</v>
      </c>
      <c r="AJ11" s="18" t="e">
        <f>#REF!+#REF!+#REF!+#REF!</f>
        <v>#REF!</v>
      </c>
      <c r="AK11" s="18" t="e">
        <f>#REF!+#REF!+#REF!+#REF!</f>
        <v>#REF!</v>
      </c>
      <c r="AL11" s="18" t="e">
        <f>#REF!+#REF!+#REF!+#REF!</f>
        <v>#REF!</v>
      </c>
      <c r="AM11" s="18" t="e">
        <f>#REF!+#REF!+#REF!+#REF!</f>
        <v>#REF!</v>
      </c>
      <c r="AN11" s="18" t="e">
        <f>#REF!+#REF!+#REF!+#REF!</f>
        <v>#REF!</v>
      </c>
      <c r="AO11" s="18" t="e">
        <f>#REF!+#REF!+#REF!+#REF!</f>
        <v>#REF!</v>
      </c>
      <c r="AP11" s="18" t="e">
        <f>#REF!+#REF!+#REF!+#REF!</f>
        <v>#REF!</v>
      </c>
      <c r="AQ11" s="18" t="e">
        <f>#REF!+#REF!+#REF!+#REF!</f>
        <v>#REF!</v>
      </c>
      <c r="AR11" s="18" t="e">
        <f>#REF!+#REF!+#REF!+#REF!</f>
        <v>#REF!</v>
      </c>
      <c r="AS11" s="18"/>
    </row>
    <row r="12" spans="2:45" ht="22.5" outlineLevel="1" x14ac:dyDescent="0.25">
      <c r="B12" s="50" t="s">
        <v>55</v>
      </c>
      <c r="C12" s="51" t="s">
        <v>28</v>
      </c>
      <c r="D12" s="52">
        <v>14628.34</v>
      </c>
      <c r="E12" s="53">
        <f>SUM(F12:I12)</f>
        <v>10949.09</v>
      </c>
      <c r="F12" s="54">
        <v>5850.25</v>
      </c>
      <c r="G12" s="54">
        <v>1490</v>
      </c>
      <c r="H12" s="54">
        <v>807.01</v>
      </c>
      <c r="I12" s="55">
        <v>2801.83</v>
      </c>
      <c r="J12" s="56">
        <v>3679.25</v>
      </c>
      <c r="K12" s="53">
        <f>SUM(L12:O12)</f>
        <v>3258.6499999999996</v>
      </c>
      <c r="L12" s="54">
        <v>2201.54</v>
      </c>
      <c r="M12" s="54">
        <v>717.16</v>
      </c>
      <c r="N12" s="54">
        <v>339.95</v>
      </c>
      <c r="O12" s="55"/>
      <c r="P12" s="24">
        <f>E12-K12</f>
        <v>7690.4400000000005</v>
      </c>
      <c r="Q12" s="19">
        <f>R12+T12+S12+W12</f>
        <v>3088.7</v>
      </c>
      <c r="R12" s="19">
        <v>2272.39</v>
      </c>
      <c r="S12" s="19">
        <v>539.61</v>
      </c>
      <c r="T12" s="19">
        <f>U12+V12</f>
        <v>276.7</v>
      </c>
      <c r="U12" s="19"/>
      <c r="V12" s="19">
        <v>276.7</v>
      </c>
      <c r="W12" s="19"/>
      <c r="X12" s="19">
        <f>Y12+AA12+Z12+AD12</f>
        <v>2180.89</v>
      </c>
      <c r="Y12" s="19">
        <v>1272.6500000000001</v>
      </c>
      <c r="Z12" s="19">
        <v>233.23</v>
      </c>
      <c r="AA12" s="19">
        <f>AB12+AC12</f>
        <v>185.3</v>
      </c>
      <c r="AB12" s="19"/>
      <c r="AC12" s="19">
        <v>185.3</v>
      </c>
      <c r="AD12" s="19">
        <v>489.71</v>
      </c>
      <c r="AE12" s="19">
        <f>AF12+AH12+AG12+AK12</f>
        <v>2167.4699999999998</v>
      </c>
      <c r="AF12" s="19">
        <v>103.67</v>
      </c>
      <c r="AG12" s="19"/>
      <c r="AH12" s="19">
        <f>AI12+AJ12</f>
        <v>5.0599999999999996</v>
      </c>
      <c r="AI12" s="19"/>
      <c r="AJ12" s="19">
        <v>5.0599999999999996</v>
      </c>
      <c r="AK12" s="19">
        <v>2058.7399999999998</v>
      </c>
      <c r="AL12" s="19">
        <f>AM12+AO12+AN12+AR12</f>
        <v>253.38</v>
      </c>
      <c r="AM12" s="19"/>
      <c r="AN12" s="19"/>
      <c r="AO12" s="19">
        <f>AP12+AQ12</f>
        <v>0</v>
      </c>
      <c r="AP12" s="19"/>
      <c r="AQ12" s="19"/>
      <c r="AR12" s="19">
        <v>253.38</v>
      </c>
      <c r="AS12" s="19">
        <v>3679.25</v>
      </c>
    </row>
    <row r="13" spans="2:45" ht="22.5" x14ac:dyDescent="0.35">
      <c r="B13" s="57">
        <v>2</v>
      </c>
      <c r="C13" s="58" t="s">
        <v>47</v>
      </c>
      <c r="D13" s="52">
        <v>5570.45</v>
      </c>
      <c r="E13" s="53">
        <f t="shared" ref="E13:E29" si="1">SUM(F13:I13)</f>
        <v>5570.45</v>
      </c>
      <c r="F13" s="59"/>
      <c r="G13" s="54">
        <v>5570.45</v>
      </c>
      <c r="H13" s="60"/>
      <c r="I13" s="58"/>
      <c r="J13" s="61"/>
      <c r="K13" s="53">
        <f t="shared" ref="K13:K29" si="2">SUM(L13:O13)</f>
        <v>339.14</v>
      </c>
      <c r="L13" s="60"/>
      <c r="M13" s="54">
        <v>339.14</v>
      </c>
      <c r="N13" s="60"/>
      <c r="O13" s="58"/>
    </row>
    <row r="14" spans="2:45" ht="45" outlineLevel="1" x14ac:dyDescent="0.25">
      <c r="B14" s="50" t="s">
        <v>8</v>
      </c>
      <c r="C14" s="51" t="s">
        <v>51</v>
      </c>
      <c r="D14" s="52">
        <v>5175.7000000000007</v>
      </c>
      <c r="E14" s="53">
        <f t="shared" si="1"/>
        <v>3827.03</v>
      </c>
      <c r="F14" s="54">
        <v>2881.49</v>
      </c>
      <c r="G14" s="54">
        <v>467.8</v>
      </c>
      <c r="H14" s="54">
        <v>460.3</v>
      </c>
      <c r="I14" s="55">
        <v>17.440000000000001</v>
      </c>
      <c r="J14" s="56">
        <v>1348.67</v>
      </c>
      <c r="K14" s="53">
        <f t="shared" si="2"/>
        <v>2494.14</v>
      </c>
      <c r="L14" s="54">
        <v>2009.62</v>
      </c>
      <c r="M14" s="54">
        <v>289.67</v>
      </c>
      <c r="N14" s="54">
        <v>177.41</v>
      </c>
      <c r="O14" s="55">
        <v>17.440000000000001</v>
      </c>
      <c r="P14" s="24">
        <f t="shared" ref="P14:P29" si="3">E14-K14</f>
        <v>1332.8900000000003</v>
      </c>
      <c r="Q14" s="19">
        <f t="shared" ref="Q14:Q26" si="4">R14+T14+S14+W14</f>
        <v>547.21</v>
      </c>
      <c r="R14" s="19">
        <v>290.39999999999998</v>
      </c>
      <c r="S14" s="19">
        <v>65.59</v>
      </c>
      <c r="T14" s="19">
        <f t="shared" ref="T14:T19" si="5">U14+V14</f>
        <v>191.22</v>
      </c>
      <c r="U14" s="19"/>
      <c r="V14" s="19">
        <v>191.22</v>
      </c>
      <c r="W14" s="19"/>
      <c r="X14" s="19">
        <f t="shared" ref="X14:X26" si="6">Y14+AA14+Z14+AD14</f>
        <v>80.894000000000005</v>
      </c>
      <c r="Y14" s="19">
        <v>78.155000000000001</v>
      </c>
      <c r="Z14" s="19">
        <v>2.7389999999999999</v>
      </c>
      <c r="AA14" s="19">
        <f>AB14+AC14</f>
        <v>0</v>
      </c>
      <c r="AB14" s="19"/>
      <c r="AC14" s="19"/>
      <c r="AD14" s="19"/>
      <c r="AE14" s="19">
        <f t="shared" ref="AE14:AE22" si="7">AF14+AH14+AG14+AK14</f>
        <v>214.32</v>
      </c>
      <c r="AF14" s="19">
        <v>95.55</v>
      </c>
      <c r="AG14" s="19">
        <v>109.8</v>
      </c>
      <c r="AH14" s="19">
        <f>AI14+AJ14</f>
        <v>8.9700000000000006</v>
      </c>
      <c r="AI14" s="19"/>
      <c r="AJ14" s="19">
        <v>8.9700000000000006</v>
      </c>
      <c r="AK14" s="19"/>
      <c r="AL14" s="19">
        <f t="shared" ref="AL14:AL19" si="8">AM14+AO14+AN14+AR14</f>
        <v>464.19</v>
      </c>
      <c r="AM14" s="19">
        <v>381.5</v>
      </c>
      <c r="AN14" s="19"/>
      <c r="AO14" s="19">
        <f>AP14+AQ14</f>
        <v>82.69</v>
      </c>
      <c r="AP14" s="19"/>
      <c r="AQ14" s="19">
        <v>82.69</v>
      </c>
      <c r="AR14" s="19"/>
      <c r="AS14" s="19">
        <v>1348.67</v>
      </c>
    </row>
    <row r="15" spans="2:45" ht="22.5" outlineLevel="1" x14ac:dyDescent="0.25">
      <c r="B15" s="57">
        <v>4</v>
      </c>
      <c r="C15" s="51" t="s">
        <v>50</v>
      </c>
      <c r="D15" s="52">
        <v>16599.963111839272</v>
      </c>
      <c r="E15" s="53">
        <f t="shared" si="1"/>
        <v>6712.46</v>
      </c>
      <c r="F15" s="54">
        <v>1000</v>
      </c>
      <c r="G15" s="54">
        <v>5331.16</v>
      </c>
      <c r="H15" s="54">
        <v>341.3</v>
      </c>
      <c r="I15" s="55">
        <v>40</v>
      </c>
      <c r="J15" s="56">
        <v>9887.5031118392708</v>
      </c>
      <c r="K15" s="53">
        <f t="shared" si="2"/>
        <v>2873.85</v>
      </c>
      <c r="L15" s="54">
        <v>974.74</v>
      </c>
      <c r="M15" s="54">
        <v>1559.96</v>
      </c>
      <c r="N15" s="54">
        <v>299.14999999999998</v>
      </c>
      <c r="O15" s="55">
        <v>40</v>
      </c>
      <c r="P15" s="24">
        <f t="shared" si="3"/>
        <v>3838.61</v>
      </c>
      <c r="Q15" s="19">
        <f t="shared" si="4"/>
        <v>744.36</v>
      </c>
      <c r="R15" s="19">
        <v>25.26</v>
      </c>
      <c r="S15" s="19">
        <v>676.95</v>
      </c>
      <c r="T15" s="19">
        <f t="shared" si="5"/>
        <v>42.15</v>
      </c>
      <c r="U15" s="19"/>
      <c r="V15" s="19">
        <v>42.15</v>
      </c>
      <c r="W15" s="19"/>
      <c r="X15" s="19">
        <f t="shared" si="6"/>
        <v>574.55999999999995</v>
      </c>
      <c r="Y15" s="19"/>
      <c r="Z15" s="19">
        <v>574.55999999999995</v>
      </c>
      <c r="AA15" s="19">
        <f>AB15+AC15</f>
        <v>0</v>
      </c>
      <c r="AB15" s="19"/>
      <c r="AC15" s="19"/>
      <c r="AD15" s="19"/>
      <c r="AE15" s="19">
        <f t="shared" si="7"/>
        <v>552.5</v>
      </c>
      <c r="AF15" s="19"/>
      <c r="AG15" s="19">
        <v>552.5</v>
      </c>
      <c r="AH15" s="19">
        <f>AI15+AJ15</f>
        <v>0</v>
      </c>
      <c r="AI15" s="19"/>
      <c r="AJ15" s="19"/>
      <c r="AK15" s="19"/>
      <c r="AL15" s="19">
        <f t="shared" si="8"/>
        <v>1967.19</v>
      </c>
      <c r="AM15" s="19"/>
      <c r="AN15" s="19">
        <v>1967.19</v>
      </c>
      <c r="AO15" s="19">
        <f>AP15+AQ15</f>
        <v>0</v>
      </c>
      <c r="AP15" s="19"/>
      <c r="AQ15" s="19"/>
      <c r="AR15" s="19"/>
      <c r="AS15" s="19">
        <v>9887.5031118392708</v>
      </c>
    </row>
    <row r="16" spans="2:45" ht="22.5" outlineLevel="1" x14ac:dyDescent="0.25">
      <c r="B16" s="50" t="s">
        <v>56</v>
      </c>
      <c r="C16" s="51" t="s">
        <v>29</v>
      </c>
      <c r="D16" s="52">
        <v>30425.920000000002</v>
      </c>
      <c r="E16" s="53">
        <f t="shared" si="1"/>
        <v>3693.38</v>
      </c>
      <c r="F16" s="54">
        <v>499.97</v>
      </c>
      <c r="G16" s="54">
        <v>2455.1999999999998</v>
      </c>
      <c r="H16" s="54">
        <v>24.19</v>
      </c>
      <c r="I16" s="55">
        <v>714.02</v>
      </c>
      <c r="J16" s="56">
        <v>26732.54</v>
      </c>
      <c r="K16" s="53">
        <f t="shared" si="2"/>
        <v>402.42700000000002</v>
      </c>
      <c r="L16" s="54">
        <v>170.73</v>
      </c>
      <c r="M16" s="54">
        <v>231.697</v>
      </c>
      <c r="N16" s="54"/>
      <c r="O16" s="55"/>
      <c r="P16" s="24">
        <f t="shared" si="3"/>
        <v>3290.953</v>
      </c>
      <c r="Q16" s="19">
        <f t="shared" si="4"/>
        <v>1212.55</v>
      </c>
      <c r="R16" s="19">
        <v>329.23</v>
      </c>
      <c r="S16" s="19">
        <v>145.11000000000001</v>
      </c>
      <c r="T16" s="19">
        <f t="shared" si="5"/>
        <v>24.19</v>
      </c>
      <c r="U16" s="19"/>
      <c r="V16" s="19">
        <v>24.19</v>
      </c>
      <c r="W16" s="19">
        <v>714.02</v>
      </c>
      <c r="X16" s="19">
        <f t="shared" si="6"/>
        <v>76.55</v>
      </c>
      <c r="Y16" s="19"/>
      <c r="Z16" s="19">
        <v>76.55</v>
      </c>
      <c r="AA16" s="19"/>
      <c r="AB16" s="19"/>
      <c r="AC16" s="19"/>
      <c r="AD16" s="19"/>
      <c r="AE16" s="19">
        <f t="shared" si="7"/>
        <v>101.57</v>
      </c>
      <c r="AF16" s="19"/>
      <c r="AG16" s="19">
        <v>101.57</v>
      </c>
      <c r="AH16" s="19"/>
      <c r="AI16" s="19"/>
      <c r="AJ16" s="19"/>
      <c r="AK16" s="19"/>
      <c r="AL16" s="19">
        <f t="shared" si="8"/>
        <v>1900.27</v>
      </c>
      <c r="AM16" s="19"/>
      <c r="AN16" s="19">
        <v>1900.27</v>
      </c>
      <c r="AO16" s="19"/>
      <c r="AP16" s="19"/>
      <c r="AQ16" s="19"/>
      <c r="AR16" s="19"/>
      <c r="AS16" s="19">
        <v>26732.54</v>
      </c>
    </row>
    <row r="17" spans="1:45" ht="22.5" outlineLevel="1" x14ac:dyDescent="0.25">
      <c r="B17" s="57">
        <v>6</v>
      </c>
      <c r="C17" s="51" t="s">
        <v>27</v>
      </c>
      <c r="D17" s="52">
        <v>4393.5</v>
      </c>
      <c r="E17" s="53">
        <f t="shared" si="1"/>
        <v>4393.5</v>
      </c>
      <c r="F17" s="54">
        <v>124.56</v>
      </c>
      <c r="G17" s="54">
        <v>4226.07</v>
      </c>
      <c r="H17" s="54">
        <v>42.87</v>
      </c>
      <c r="I17" s="55"/>
      <c r="J17" s="56"/>
      <c r="K17" s="53">
        <f t="shared" si="2"/>
        <v>292.64</v>
      </c>
      <c r="L17" s="54">
        <v>124.56</v>
      </c>
      <c r="M17" s="54">
        <v>125.21</v>
      </c>
      <c r="N17" s="54">
        <v>42.87</v>
      </c>
      <c r="O17" s="55"/>
      <c r="P17" s="24">
        <f t="shared" si="3"/>
        <v>4100.8599999999997</v>
      </c>
      <c r="Q17" s="19">
        <f t="shared" si="4"/>
        <v>124</v>
      </c>
      <c r="R17" s="19">
        <v>0</v>
      </c>
      <c r="S17" s="19">
        <v>124</v>
      </c>
      <c r="T17" s="19">
        <f t="shared" si="5"/>
        <v>0</v>
      </c>
      <c r="U17" s="19"/>
      <c r="V17" s="19"/>
      <c r="W17" s="19"/>
      <c r="X17" s="19">
        <f t="shared" si="6"/>
        <v>1218.3499999999999</v>
      </c>
      <c r="Y17" s="19"/>
      <c r="Z17" s="19">
        <v>1218.3499999999999</v>
      </c>
      <c r="AA17" s="19">
        <f t="shared" ref="AA17:AA22" si="9">AB17+AC17</f>
        <v>0</v>
      </c>
      <c r="AB17" s="19"/>
      <c r="AC17" s="19"/>
      <c r="AD17" s="19"/>
      <c r="AE17" s="19">
        <f t="shared" si="7"/>
        <v>1222.8</v>
      </c>
      <c r="AF17" s="19"/>
      <c r="AG17" s="19">
        <v>1222.8</v>
      </c>
      <c r="AH17" s="19">
        <f t="shared" ref="AH17:AH22" si="10">AI17+AJ17</f>
        <v>0</v>
      </c>
      <c r="AI17" s="19"/>
      <c r="AJ17" s="19"/>
      <c r="AK17" s="19"/>
      <c r="AL17" s="19">
        <f t="shared" si="8"/>
        <v>1535.71</v>
      </c>
      <c r="AM17" s="19"/>
      <c r="AN17" s="19">
        <v>1535.71</v>
      </c>
      <c r="AO17" s="19">
        <f t="shared" ref="AO17:AO22" si="11">AP17+AQ17</f>
        <v>0</v>
      </c>
      <c r="AP17" s="19"/>
      <c r="AQ17" s="19"/>
      <c r="AR17" s="19"/>
      <c r="AS17" s="19"/>
    </row>
    <row r="18" spans="1:45" ht="22.5" outlineLevel="1" x14ac:dyDescent="0.25">
      <c r="B18" s="50" t="s">
        <v>57</v>
      </c>
      <c r="C18" s="51" t="s">
        <v>73</v>
      </c>
      <c r="D18" s="52">
        <v>17518.239999999998</v>
      </c>
      <c r="E18" s="53">
        <f t="shared" si="1"/>
        <v>9438.89</v>
      </c>
      <c r="F18" s="54">
        <v>5415.21</v>
      </c>
      <c r="G18" s="54">
        <v>605.15</v>
      </c>
      <c r="H18" s="54">
        <v>1364.65</v>
      </c>
      <c r="I18" s="55">
        <v>2053.88</v>
      </c>
      <c r="J18" s="56">
        <v>8079.35</v>
      </c>
      <c r="K18" s="53">
        <f t="shared" si="2"/>
        <v>7355.9299999999994</v>
      </c>
      <c r="L18" s="54">
        <v>4736.8999999999996</v>
      </c>
      <c r="M18" s="54">
        <v>585.75</v>
      </c>
      <c r="N18" s="54">
        <v>1179.4000000000001</v>
      </c>
      <c r="O18" s="55">
        <v>853.88</v>
      </c>
      <c r="P18" s="24">
        <f t="shared" si="3"/>
        <v>2082.96</v>
      </c>
      <c r="Q18" s="19">
        <f t="shared" si="4"/>
        <v>863.56</v>
      </c>
      <c r="R18" s="19">
        <v>678.31</v>
      </c>
      <c r="S18" s="19"/>
      <c r="T18" s="19">
        <f t="shared" si="5"/>
        <v>185.25</v>
      </c>
      <c r="U18" s="19">
        <v>107.51</v>
      </c>
      <c r="V18" s="19">
        <v>77.739999999999995</v>
      </c>
      <c r="W18" s="19"/>
      <c r="X18" s="19">
        <f t="shared" si="6"/>
        <v>9.4</v>
      </c>
      <c r="Y18" s="19"/>
      <c r="Z18" s="19">
        <v>9.4</v>
      </c>
      <c r="AA18" s="19">
        <f t="shared" si="9"/>
        <v>0</v>
      </c>
      <c r="AB18" s="19"/>
      <c r="AC18" s="19"/>
      <c r="AD18" s="19"/>
      <c r="AE18" s="19">
        <f t="shared" si="7"/>
        <v>1210</v>
      </c>
      <c r="AF18" s="19"/>
      <c r="AG18" s="19">
        <v>10</v>
      </c>
      <c r="AH18" s="19">
        <f t="shared" si="10"/>
        <v>0</v>
      </c>
      <c r="AI18" s="19"/>
      <c r="AJ18" s="19"/>
      <c r="AK18" s="19">
        <v>1200</v>
      </c>
      <c r="AL18" s="19">
        <f t="shared" si="8"/>
        <v>0</v>
      </c>
      <c r="AM18" s="19"/>
      <c r="AN18" s="19"/>
      <c r="AO18" s="19">
        <f t="shared" si="11"/>
        <v>0</v>
      </c>
      <c r="AP18" s="19"/>
      <c r="AQ18" s="19"/>
      <c r="AR18" s="19"/>
      <c r="AS18" s="19">
        <v>8079.35</v>
      </c>
    </row>
    <row r="19" spans="1:45" ht="22.5" outlineLevel="1" x14ac:dyDescent="0.25">
      <c r="B19" s="57">
        <v>8</v>
      </c>
      <c r="C19" s="51" t="s">
        <v>49</v>
      </c>
      <c r="D19" s="52">
        <v>28820.53</v>
      </c>
      <c r="E19" s="53">
        <f t="shared" si="1"/>
        <v>28820.53</v>
      </c>
      <c r="F19" s="54">
        <v>7999.33</v>
      </c>
      <c r="G19" s="54">
        <v>17959.349999999999</v>
      </c>
      <c r="H19" s="54">
        <v>2861.85</v>
      </c>
      <c r="I19" s="55"/>
      <c r="J19" s="56"/>
      <c r="K19" s="53">
        <f t="shared" si="2"/>
        <v>13068.66</v>
      </c>
      <c r="L19" s="54">
        <v>7880.37</v>
      </c>
      <c r="M19" s="54">
        <v>2649.45</v>
      </c>
      <c r="N19" s="54">
        <v>2538.84</v>
      </c>
      <c r="O19" s="55"/>
      <c r="P19" s="24">
        <f t="shared" si="3"/>
        <v>15751.869999999999</v>
      </c>
      <c r="Q19" s="19">
        <f t="shared" si="4"/>
        <v>2256.5050000000001</v>
      </c>
      <c r="R19" s="19">
        <v>623.12</v>
      </c>
      <c r="S19" s="19">
        <v>718.33</v>
      </c>
      <c r="T19" s="19">
        <f t="shared" si="5"/>
        <v>915.05500000000006</v>
      </c>
      <c r="U19" s="19">
        <v>574.97</v>
      </c>
      <c r="V19" s="19">
        <f>125.92+214.165</f>
        <v>340.08499999999998</v>
      </c>
      <c r="W19" s="19"/>
      <c r="X19" s="19">
        <f t="shared" si="6"/>
        <v>500</v>
      </c>
      <c r="Y19" s="19"/>
      <c r="Z19" s="19">
        <v>500</v>
      </c>
      <c r="AA19" s="19">
        <f t="shared" si="9"/>
        <v>0</v>
      </c>
      <c r="AB19" s="19"/>
      <c r="AC19" s="19"/>
      <c r="AD19" s="19"/>
      <c r="AE19" s="19">
        <f t="shared" si="7"/>
        <v>500</v>
      </c>
      <c r="AF19" s="19"/>
      <c r="AG19" s="19">
        <v>500</v>
      </c>
      <c r="AH19" s="19">
        <f t="shared" si="10"/>
        <v>0</v>
      </c>
      <c r="AI19" s="19"/>
      <c r="AJ19" s="19"/>
      <c r="AK19" s="19"/>
      <c r="AL19" s="19">
        <f t="shared" si="8"/>
        <v>13908.53</v>
      </c>
      <c r="AM19" s="19"/>
      <c r="AN19" s="19">
        <v>13908.53</v>
      </c>
      <c r="AO19" s="19">
        <f t="shared" si="11"/>
        <v>0</v>
      </c>
      <c r="AP19" s="19"/>
      <c r="AQ19" s="19"/>
      <c r="AR19" s="19"/>
      <c r="AS19" s="19"/>
    </row>
    <row r="20" spans="1:45" ht="22.5" outlineLevel="1" x14ac:dyDescent="0.25">
      <c r="B20" s="50" t="s">
        <v>58</v>
      </c>
      <c r="C20" s="51" t="s">
        <v>40</v>
      </c>
      <c r="D20" s="52">
        <v>8436.8300000000017</v>
      </c>
      <c r="E20" s="53">
        <f t="shared" si="1"/>
        <v>5164.2200000000012</v>
      </c>
      <c r="F20" s="54">
        <v>4152.3100000000004</v>
      </c>
      <c r="G20" s="54">
        <v>440.39</v>
      </c>
      <c r="H20" s="54">
        <v>571.52</v>
      </c>
      <c r="I20" s="55"/>
      <c r="J20" s="56">
        <v>3272.61</v>
      </c>
      <c r="K20" s="53">
        <f t="shared" si="2"/>
        <v>4883.2400000000007</v>
      </c>
      <c r="L20" s="54">
        <v>4152.3100000000004</v>
      </c>
      <c r="M20" s="54">
        <v>440.39</v>
      </c>
      <c r="N20" s="54">
        <v>290.54000000000002</v>
      </c>
      <c r="O20" s="55"/>
      <c r="P20" s="24">
        <f t="shared" si="3"/>
        <v>280.98000000000047</v>
      </c>
      <c r="Q20" s="19">
        <f t="shared" si="4"/>
        <v>280.98</v>
      </c>
      <c r="R20" s="19">
        <v>0</v>
      </c>
      <c r="S20" s="19"/>
      <c r="T20" s="19">
        <f t="shared" ref="T20:T29" si="12">U20+V20</f>
        <v>280.98</v>
      </c>
      <c r="U20" s="19">
        <v>76.56</v>
      </c>
      <c r="V20" s="19">
        <v>204.42</v>
      </c>
      <c r="W20" s="19"/>
      <c r="X20" s="19">
        <f t="shared" si="6"/>
        <v>0</v>
      </c>
      <c r="Y20" s="19"/>
      <c r="Z20" s="19"/>
      <c r="AA20" s="19">
        <f t="shared" si="9"/>
        <v>0</v>
      </c>
      <c r="AB20" s="19"/>
      <c r="AC20" s="19"/>
      <c r="AD20" s="19"/>
      <c r="AE20" s="19">
        <f t="shared" si="7"/>
        <v>0</v>
      </c>
      <c r="AF20" s="19"/>
      <c r="AG20" s="19"/>
      <c r="AH20" s="19">
        <f t="shared" si="10"/>
        <v>0</v>
      </c>
      <c r="AI20" s="19"/>
      <c r="AJ20" s="19"/>
      <c r="AK20" s="19"/>
      <c r="AL20" s="19">
        <f>AM20+AO20+AN20+AR20</f>
        <v>0</v>
      </c>
      <c r="AM20" s="19"/>
      <c r="AN20" s="19"/>
      <c r="AO20" s="19">
        <f t="shared" si="11"/>
        <v>0</v>
      </c>
      <c r="AP20" s="19"/>
      <c r="AQ20" s="19"/>
      <c r="AR20" s="19"/>
      <c r="AS20" s="19">
        <v>3272.61</v>
      </c>
    </row>
    <row r="21" spans="1:45" ht="22.5" outlineLevel="1" x14ac:dyDescent="0.25">
      <c r="B21" s="57">
        <v>10</v>
      </c>
      <c r="C21" s="51" t="s">
        <v>41</v>
      </c>
      <c r="D21" s="52">
        <v>20055.34</v>
      </c>
      <c r="E21" s="53">
        <f t="shared" si="1"/>
        <v>4866.62</v>
      </c>
      <c r="F21" s="54">
        <v>3012.31</v>
      </c>
      <c r="G21" s="54">
        <v>1778.55</v>
      </c>
      <c r="H21" s="54">
        <v>75.760000000000005</v>
      </c>
      <c r="I21" s="55"/>
      <c r="J21" s="56">
        <v>15188.72</v>
      </c>
      <c r="K21" s="53">
        <f t="shared" si="2"/>
        <v>4861.99</v>
      </c>
      <c r="L21" s="54">
        <v>3012.31</v>
      </c>
      <c r="M21" s="54">
        <v>1778.55</v>
      </c>
      <c r="N21" s="54">
        <v>71.13</v>
      </c>
      <c r="O21" s="55"/>
      <c r="P21" s="24">
        <f t="shared" si="3"/>
        <v>4.6300000000001091</v>
      </c>
      <c r="Q21" s="19">
        <f t="shared" si="4"/>
        <v>4.63</v>
      </c>
      <c r="R21" s="19">
        <v>0</v>
      </c>
      <c r="S21" s="19"/>
      <c r="T21" s="19">
        <f t="shared" si="12"/>
        <v>4.63</v>
      </c>
      <c r="U21" s="19">
        <v>4.63</v>
      </c>
      <c r="V21" s="19"/>
      <c r="W21" s="19"/>
      <c r="X21" s="19">
        <f t="shared" si="6"/>
        <v>0</v>
      </c>
      <c r="Y21" s="19"/>
      <c r="Z21" s="19"/>
      <c r="AA21" s="19">
        <f t="shared" si="9"/>
        <v>0</v>
      </c>
      <c r="AB21" s="19"/>
      <c r="AC21" s="19"/>
      <c r="AD21" s="19"/>
      <c r="AE21" s="19">
        <f t="shared" si="7"/>
        <v>0</v>
      </c>
      <c r="AF21" s="19"/>
      <c r="AG21" s="19"/>
      <c r="AH21" s="19">
        <f t="shared" si="10"/>
        <v>0</v>
      </c>
      <c r="AI21" s="19"/>
      <c r="AJ21" s="19"/>
      <c r="AK21" s="19"/>
      <c r="AL21" s="19">
        <f>AM21+AO21+AN21+AR21</f>
        <v>0</v>
      </c>
      <c r="AM21" s="19"/>
      <c r="AN21" s="19"/>
      <c r="AO21" s="19">
        <f t="shared" si="11"/>
        <v>0</v>
      </c>
      <c r="AP21" s="19"/>
      <c r="AQ21" s="19"/>
      <c r="AR21" s="19"/>
      <c r="AS21" s="19">
        <v>15188.72</v>
      </c>
    </row>
    <row r="22" spans="1:45" ht="22.5" outlineLevel="1" x14ac:dyDescent="0.25">
      <c r="B22" s="50" t="s">
        <v>59</v>
      </c>
      <c r="C22" s="51" t="s">
        <v>42</v>
      </c>
      <c r="D22" s="52">
        <v>22673.100000000002</v>
      </c>
      <c r="E22" s="53">
        <f t="shared" si="1"/>
        <v>17612.04</v>
      </c>
      <c r="F22" s="54">
        <v>5485.38</v>
      </c>
      <c r="G22" s="54">
        <v>10442.040000000001</v>
      </c>
      <c r="H22" s="54">
        <v>1684.62</v>
      </c>
      <c r="I22" s="55"/>
      <c r="J22" s="56">
        <v>5061.0600000000004</v>
      </c>
      <c r="K22" s="53">
        <f t="shared" si="2"/>
        <v>16456.100000000002</v>
      </c>
      <c r="L22" s="54">
        <v>5485.38</v>
      </c>
      <c r="M22" s="54">
        <v>10437.540000000001</v>
      </c>
      <c r="N22" s="54">
        <v>533.17999999999995</v>
      </c>
      <c r="O22" s="55"/>
      <c r="P22" s="24">
        <f t="shared" si="3"/>
        <v>1155.9399999999987</v>
      </c>
      <c r="Q22" s="19">
        <f t="shared" si="4"/>
        <v>1317.6299999999999</v>
      </c>
      <c r="R22" s="19"/>
      <c r="S22" s="19">
        <v>4.51</v>
      </c>
      <c r="T22" s="19">
        <f t="shared" si="12"/>
        <v>1313.12</v>
      </c>
      <c r="U22" s="19">
        <v>1313.12</v>
      </c>
      <c r="V22" s="19"/>
      <c r="W22" s="19"/>
      <c r="X22" s="19">
        <f t="shared" si="6"/>
        <v>0</v>
      </c>
      <c r="Y22" s="19"/>
      <c r="Z22" s="19"/>
      <c r="AA22" s="19">
        <f t="shared" si="9"/>
        <v>0</v>
      </c>
      <c r="AB22" s="19"/>
      <c r="AC22" s="19"/>
      <c r="AD22" s="19"/>
      <c r="AE22" s="19">
        <f t="shared" si="7"/>
        <v>0</v>
      </c>
      <c r="AF22" s="19"/>
      <c r="AG22" s="19"/>
      <c r="AH22" s="19">
        <f t="shared" si="10"/>
        <v>0</v>
      </c>
      <c r="AI22" s="19"/>
      <c r="AJ22" s="19"/>
      <c r="AK22" s="19"/>
      <c r="AL22" s="19">
        <f t="shared" ref="AL22:AL29" si="13">AM22+AO22+AN22+AR22</f>
        <v>0</v>
      </c>
      <c r="AM22" s="19"/>
      <c r="AN22" s="19"/>
      <c r="AO22" s="19">
        <f t="shared" si="11"/>
        <v>0</v>
      </c>
      <c r="AP22" s="19"/>
      <c r="AQ22" s="19"/>
      <c r="AR22" s="19"/>
      <c r="AS22" s="19">
        <v>5061.0600000000004</v>
      </c>
    </row>
    <row r="23" spans="1:45" ht="22.5" outlineLevel="1" x14ac:dyDescent="0.25">
      <c r="B23" s="57">
        <v>12</v>
      </c>
      <c r="C23" s="51" t="s">
        <v>48</v>
      </c>
      <c r="D23" s="52">
        <v>46698.44</v>
      </c>
      <c r="E23" s="53">
        <f t="shared" si="1"/>
        <v>32704.370000000003</v>
      </c>
      <c r="F23" s="54">
        <v>10106.24</v>
      </c>
      <c r="G23" s="54">
        <v>19994.13</v>
      </c>
      <c r="H23" s="54">
        <v>2604</v>
      </c>
      <c r="I23" s="55"/>
      <c r="J23" s="56">
        <v>13994.07</v>
      </c>
      <c r="K23" s="53">
        <f t="shared" si="2"/>
        <v>29737.8</v>
      </c>
      <c r="L23" s="54">
        <v>10106.24</v>
      </c>
      <c r="M23" s="54">
        <v>17910.580000000002</v>
      </c>
      <c r="N23" s="54">
        <v>1720.98</v>
      </c>
      <c r="O23" s="55"/>
      <c r="P23" s="24">
        <f t="shared" si="3"/>
        <v>2966.5700000000033</v>
      </c>
      <c r="Q23" s="19">
        <f t="shared" si="4"/>
        <v>2625.87</v>
      </c>
      <c r="R23" s="19"/>
      <c r="S23" s="19">
        <v>1742.84</v>
      </c>
      <c r="T23" s="19">
        <f t="shared" si="12"/>
        <v>883.03</v>
      </c>
      <c r="U23" s="19">
        <v>883.03</v>
      </c>
      <c r="V23" s="19"/>
      <c r="W23" s="19"/>
      <c r="X23" s="19">
        <f t="shared" si="6"/>
        <v>340.71</v>
      </c>
      <c r="Y23" s="19"/>
      <c r="Z23" s="19">
        <v>340.71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>
        <f t="shared" si="13"/>
        <v>0</v>
      </c>
      <c r="AM23" s="19"/>
      <c r="AN23" s="19"/>
      <c r="AO23" s="19"/>
      <c r="AP23" s="19"/>
      <c r="AQ23" s="19"/>
      <c r="AR23" s="19"/>
      <c r="AS23" s="19">
        <v>13994.07</v>
      </c>
    </row>
    <row r="24" spans="1:45" ht="22.5" outlineLevel="1" x14ac:dyDescent="0.25">
      <c r="B24" s="50" t="s">
        <v>10</v>
      </c>
      <c r="C24" s="51" t="s">
        <v>43</v>
      </c>
      <c r="D24" s="52">
        <v>27155.05</v>
      </c>
      <c r="E24" s="53">
        <f t="shared" si="1"/>
        <v>16097.83</v>
      </c>
      <c r="F24" s="54">
        <v>8118.16</v>
      </c>
      <c r="G24" s="54">
        <v>5535.79</v>
      </c>
      <c r="H24" s="54">
        <v>2392.31</v>
      </c>
      <c r="I24" s="55">
        <v>51.57</v>
      </c>
      <c r="J24" s="56">
        <v>11057.22</v>
      </c>
      <c r="K24" s="53">
        <f t="shared" si="2"/>
        <v>14107.4</v>
      </c>
      <c r="L24" s="54">
        <v>8118.16</v>
      </c>
      <c r="M24" s="54">
        <v>5535.79</v>
      </c>
      <c r="N24" s="54">
        <v>401.88</v>
      </c>
      <c r="O24" s="55">
        <v>51.57</v>
      </c>
      <c r="P24" s="24">
        <f t="shared" si="3"/>
        <v>1990.4300000000003</v>
      </c>
      <c r="Q24" s="19">
        <f t="shared" si="4"/>
        <v>658.4</v>
      </c>
      <c r="R24" s="19"/>
      <c r="S24" s="19">
        <v>0</v>
      </c>
      <c r="T24" s="19">
        <f t="shared" si="12"/>
        <v>658.4</v>
      </c>
      <c r="U24" s="19">
        <f>563.74+73.56</f>
        <v>637.29999999999995</v>
      </c>
      <c r="V24" s="19">
        <v>21.1</v>
      </c>
      <c r="W24" s="19"/>
      <c r="X24" s="19">
        <f t="shared" si="6"/>
        <v>1332.03</v>
      </c>
      <c r="Y24" s="19"/>
      <c r="Z24" s="19"/>
      <c r="AA24" s="19">
        <f t="shared" ref="AA24:AA29" si="14">AB24+AC24</f>
        <v>1332.03</v>
      </c>
      <c r="AB24" s="19">
        <v>1332.03</v>
      </c>
      <c r="AC24" s="19"/>
      <c r="AD24" s="19"/>
      <c r="AE24" s="19">
        <f t="shared" ref="AE24:AE29" si="15">AF24+AH24+AG24+AK24</f>
        <v>0</v>
      </c>
      <c r="AF24" s="19"/>
      <c r="AG24" s="19"/>
      <c r="AH24" s="19">
        <f t="shared" ref="AH24:AH29" si="16">AI24+AJ24</f>
        <v>0</v>
      </c>
      <c r="AI24" s="19"/>
      <c r="AJ24" s="19"/>
      <c r="AK24" s="19"/>
      <c r="AL24" s="19">
        <f t="shared" si="13"/>
        <v>0</v>
      </c>
      <c r="AM24" s="19"/>
      <c r="AN24" s="19"/>
      <c r="AO24" s="19">
        <f t="shared" ref="AO24:AO29" si="17">AP24+AQ24</f>
        <v>0</v>
      </c>
      <c r="AP24" s="19"/>
      <c r="AQ24" s="19"/>
      <c r="AR24" s="19"/>
      <c r="AS24" s="19">
        <v>11057.22</v>
      </c>
    </row>
    <row r="25" spans="1:45" ht="22.5" outlineLevel="1" x14ac:dyDescent="0.25">
      <c r="B25" s="57">
        <v>14</v>
      </c>
      <c r="C25" s="51" t="s">
        <v>52</v>
      </c>
      <c r="D25" s="52">
        <v>17548.849999999999</v>
      </c>
      <c r="E25" s="53">
        <f t="shared" si="1"/>
        <v>17548.849999999999</v>
      </c>
      <c r="F25" s="54">
        <v>9242.33</v>
      </c>
      <c r="G25" s="54">
        <v>5251.78</v>
      </c>
      <c r="H25" s="54">
        <v>3054.74</v>
      </c>
      <c r="I25" s="55"/>
      <c r="J25" s="56"/>
      <c r="K25" s="53">
        <f t="shared" si="2"/>
        <v>11750.550000000001</v>
      </c>
      <c r="L25" s="54">
        <v>9242.33</v>
      </c>
      <c r="M25" s="54">
        <v>2184.7800000000002</v>
      </c>
      <c r="N25" s="54">
        <v>323.44</v>
      </c>
      <c r="O25" s="55"/>
      <c r="P25" s="24">
        <f t="shared" si="3"/>
        <v>5798.2999999999975</v>
      </c>
      <c r="Q25" s="19">
        <f t="shared" si="4"/>
        <v>2091.54</v>
      </c>
      <c r="R25" s="19">
        <v>0</v>
      </c>
      <c r="S25" s="19">
        <v>298.27999999999997</v>
      </c>
      <c r="T25" s="19">
        <f t="shared" si="12"/>
        <v>1793.26</v>
      </c>
      <c r="U25" s="19">
        <v>1682.26</v>
      </c>
      <c r="V25" s="19">
        <v>111</v>
      </c>
      <c r="W25" s="19"/>
      <c r="X25" s="19">
        <f t="shared" si="6"/>
        <v>2009.96</v>
      </c>
      <c r="Y25" s="19"/>
      <c r="Z25" s="19">
        <v>1659.82</v>
      </c>
      <c r="AA25" s="19">
        <f t="shared" si="14"/>
        <v>350.14</v>
      </c>
      <c r="AB25" s="19"/>
      <c r="AC25" s="19">
        <v>350.14</v>
      </c>
      <c r="AD25" s="19"/>
      <c r="AE25" s="19">
        <f t="shared" si="15"/>
        <v>0</v>
      </c>
      <c r="AF25" s="19"/>
      <c r="AG25" s="19"/>
      <c r="AH25" s="19">
        <f t="shared" si="16"/>
        <v>0</v>
      </c>
      <c r="AI25" s="19"/>
      <c r="AJ25" s="19"/>
      <c r="AK25" s="19"/>
      <c r="AL25" s="19">
        <f t="shared" si="13"/>
        <v>0</v>
      </c>
      <c r="AM25" s="19"/>
      <c r="AN25" s="19"/>
      <c r="AO25" s="19">
        <f t="shared" si="17"/>
        <v>0</v>
      </c>
      <c r="AP25" s="19"/>
      <c r="AQ25" s="19"/>
      <c r="AR25" s="19"/>
      <c r="AS25" s="19"/>
    </row>
    <row r="26" spans="1:45" ht="22.5" outlineLevel="1" x14ac:dyDescent="0.25">
      <c r="B26" s="50" t="s">
        <v>60</v>
      </c>
      <c r="C26" s="51" t="s">
        <v>53</v>
      </c>
      <c r="D26" s="52">
        <v>46907.240000000005</v>
      </c>
      <c r="E26" s="53">
        <f t="shared" si="1"/>
        <v>30500.400000000001</v>
      </c>
      <c r="F26" s="54">
        <v>15000</v>
      </c>
      <c r="G26" s="54">
        <v>11807.57</v>
      </c>
      <c r="H26" s="54">
        <v>2100.33</v>
      </c>
      <c r="I26" s="55">
        <v>1592.5</v>
      </c>
      <c r="J26" s="56">
        <v>16406.84</v>
      </c>
      <c r="K26" s="53">
        <f t="shared" si="2"/>
        <v>24660.429999999997</v>
      </c>
      <c r="L26" s="54">
        <v>13894.42</v>
      </c>
      <c r="M26" s="54">
        <v>9135.4599999999991</v>
      </c>
      <c r="N26" s="54">
        <v>38.049999999999997</v>
      </c>
      <c r="O26" s="55">
        <v>1592.5</v>
      </c>
      <c r="P26" s="24">
        <f t="shared" si="3"/>
        <v>5839.9700000000048</v>
      </c>
      <c r="Q26" s="19">
        <f t="shared" si="4"/>
        <v>5859.37</v>
      </c>
      <c r="R26" s="19">
        <v>1105.58</v>
      </c>
      <c r="S26" s="19">
        <v>2676.1</v>
      </c>
      <c r="T26" s="19">
        <f t="shared" si="12"/>
        <v>2077.69</v>
      </c>
      <c r="U26" s="19"/>
      <c r="V26" s="19">
        <v>2077.69</v>
      </c>
      <c r="W26" s="19"/>
      <c r="X26" s="19">
        <f t="shared" si="6"/>
        <v>0</v>
      </c>
      <c r="Y26" s="19"/>
      <c r="Z26" s="19"/>
      <c r="AA26" s="19">
        <f t="shared" si="14"/>
        <v>0</v>
      </c>
      <c r="AB26" s="19"/>
      <c r="AC26" s="19"/>
      <c r="AD26" s="19"/>
      <c r="AE26" s="19">
        <f t="shared" si="15"/>
        <v>0</v>
      </c>
      <c r="AF26" s="19"/>
      <c r="AG26" s="19"/>
      <c r="AH26" s="19">
        <f t="shared" si="16"/>
        <v>0</v>
      </c>
      <c r="AI26" s="19"/>
      <c r="AJ26" s="19"/>
      <c r="AK26" s="19"/>
      <c r="AL26" s="19">
        <f t="shared" si="13"/>
        <v>0</v>
      </c>
      <c r="AM26" s="19"/>
      <c r="AN26" s="19"/>
      <c r="AO26" s="19">
        <f t="shared" si="17"/>
        <v>0</v>
      </c>
      <c r="AP26" s="19"/>
      <c r="AQ26" s="19"/>
      <c r="AR26" s="19"/>
      <c r="AS26" s="19">
        <v>16406.84</v>
      </c>
    </row>
    <row r="27" spans="1:45" ht="22.5" outlineLevel="1" x14ac:dyDescent="0.25">
      <c r="B27" s="57">
        <v>16</v>
      </c>
      <c r="C27" s="51" t="s">
        <v>54</v>
      </c>
      <c r="D27" s="52">
        <v>55610.61</v>
      </c>
      <c r="E27" s="53">
        <f t="shared" si="1"/>
        <v>44095.3</v>
      </c>
      <c r="F27" s="54">
        <v>17078.04</v>
      </c>
      <c r="G27" s="54">
        <v>14712.92</v>
      </c>
      <c r="H27" s="54">
        <v>12304.34</v>
      </c>
      <c r="I27" s="55"/>
      <c r="J27" s="56">
        <v>11515.31</v>
      </c>
      <c r="K27" s="53">
        <f t="shared" si="2"/>
        <v>37070.04</v>
      </c>
      <c r="L27" s="54">
        <v>17078.04</v>
      </c>
      <c r="M27" s="54">
        <v>14712.92</v>
      </c>
      <c r="N27" s="54">
        <v>5279.08</v>
      </c>
      <c r="O27" s="55"/>
      <c r="P27" s="24">
        <f t="shared" si="3"/>
        <v>7025.260000000002</v>
      </c>
      <c r="Q27" s="19">
        <f>R27+T27+S27+W27</f>
        <v>7025.26</v>
      </c>
      <c r="R27" s="19"/>
      <c r="S27" s="19"/>
      <c r="T27" s="19">
        <f t="shared" si="12"/>
        <v>7025.26</v>
      </c>
      <c r="U27" s="19"/>
      <c r="V27" s="19">
        <v>7025.26</v>
      </c>
      <c r="W27" s="19"/>
      <c r="X27" s="19">
        <f>Y27+AA27+Z27+AD27</f>
        <v>0</v>
      </c>
      <c r="Y27" s="19"/>
      <c r="Z27" s="19"/>
      <c r="AA27" s="19">
        <f t="shared" si="14"/>
        <v>0</v>
      </c>
      <c r="AB27" s="19"/>
      <c r="AC27" s="19"/>
      <c r="AD27" s="19"/>
      <c r="AE27" s="19">
        <f t="shared" si="15"/>
        <v>0</v>
      </c>
      <c r="AF27" s="19"/>
      <c r="AG27" s="19"/>
      <c r="AH27" s="19">
        <f t="shared" si="16"/>
        <v>0</v>
      </c>
      <c r="AI27" s="19"/>
      <c r="AJ27" s="19"/>
      <c r="AK27" s="19"/>
      <c r="AL27" s="19">
        <f t="shared" si="13"/>
        <v>0</v>
      </c>
      <c r="AM27" s="19"/>
      <c r="AN27" s="19"/>
      <c r="AO27" s="19">
        <f t="shared" si="17"/>
        <v>0</v>
      </c>
      <c r="AP27" s="19"/>
      <c r="AQ27" s="19"/>
      <c r="AR27" s="19"/>
      <c r="AS27" s="19">
        <v>11515.31</v>
      </c>
    </row>
    <row r="28" spans="1:45" ht="23.25" outlineLevel="1" thickBot="1" x14ac:dyDescent="0.3">
      <c r="B28" s="62" t="s">
        <v>61</v>
      </c>
      <c r="C28" s="63" t="s">
        <v>44</v>
      </c>
      <c r="D28" s="64">
        <f>E28+J28</f>
        <v>12656.85</v>
      </c>
      <c r="E28" s="65">
        <f t="shared" ref="E28" si="18">SUM(F28:I28)</f>
        <v>6781.81</v>
      </c>
      <c r="F28" s="66">
        <v>2952.85</v>
      </c>
      <c r="G28" s="66">
        <v>2116.9</v>
      </c>
      <c r="H28" s="66">
        <v>459.13</v>
      </c>
      <c r="I28" s="67">
        <v>1252.93</v>
      </c>
      <c r="J28" s="68">
        <v>5875.04</v>
      </c>
      <c r="K28" s="69">
        <f t="shared" ref="K28" si="19">SUM(L28:O28)</f>
        <v>3100.34</v>
      </c>
      <c r="L28" s="66">
        <v>2031.26</v>
      </c>
      <c r="M28" s="66">
        <v>913.93</v>
      </c>
      <c r="N28" s="66">
        <v>155.15</v>
      </c>
      <c r="O28" s="67"/>
      <c r="P28" s="24">
        <f t="shared" si="3"/>
        <v>3681.4700000000003</v>
      </c>
      <c r="Q28" s="19">
        <f>R28+T28+S28+W28</f>
        <v>2384.86</v>
      </c>
      <c r="R28" s="19">
        <v>1197.82</v>
      </c>
      <c r="S28" s="19">
        <v>999.79</v>
      </c>
      <c r="T28" s="19">
        <f t="shared" ref="T28" si="20">U28+V28</f>
        <v>100.69</v>
      </c>
      <c r="U28" s="19">
        <v>46.53</v>
      </c>
      <c r="V28" s="19">
        <v>54.16</v>
      </c>
      <c r="W28" s="19">
        <v>86.56</v>
      </c>
      <c r="X28" s="19">
        <f>Y28+AA28+Z28+AD28</f>
        <v>62.46</v>
      </c>
      <c r="Y28" s="19"/>
      <c r="Z28" s="19"/>
      <c r="AA28" s="19">
        <f t="shared" si="14"/>
        <v>62.46</v>
      </c>
      <c r="AB28" s="19"/>
      <c r="AC28" s="19">
        <v>62.46</v>
      </c>
      <c r="AD28" s="19"/>
      <c r="AE28" s="19">
        <f t="shared" si="15"/>
        <v>0</v>
      </c>
      <c r="AF28" s="19"/>
      <c r="AG28" s="19"/>
      <c r="AH28" s="19">
        <f t="shared" si="16"/>
        <v>0</v>
      </c>
      <c r="AI28" s="19"/>
      <c r="AJ28" s="19"/>
      <c r="AK28" s="19"/>
      <c r="AL28" s="19">
        <f t="shared" ref="AL28" si="21">AM28+AO28+AN28+AR28</f>
        <v>0</v>
      </c>
      <c r="AM28" s="19"/>
      <c r="AN28" s="19"/>
      <c r="AO28" s="19">
        <f t="shared" si="17"/>
        <v>0</v>
      </c>
      <c r="AP28" s="19"/>
      <c r="AQ28" s="19"/>
      <c r="AR28" s="19"/>
      <c r="AS28" s="19">
        <v>5761.9236879999999</v>
      </c>
    </row>
    <row r="29" spans="1:45" s="31" customFormat="1" ht="23.25" outlineLevel="1" thickBot="1" x14ac:dyDescent="0.3">
      <c r="B29" s="70" t="s">
        <v>14</v>
      </c>
      <c r="C29" s="71" t="s">
        <v>69</v>
      </c>
      <c r="D29" s="72">
        <f>E29+J29</f>
        <v>110910.98999999999</v>
      </c>
      <c r="E29" s="73">
        <f t="shared" si="1"/>
        <v>45338.63</v>
      </c>
      <c r="F29" s="74">
        <v>44914.03</v>
      </c>
      <c r="G29" s="66">
        <v>0</v>
      </c>
      <c r="H29" s="74">
        <v>0</v>
      </c>
      <c r="I29" s="74">
        <v>424.6</v>
      </c>
      <c r="J29" s="75">
        <v>65572.36</v>
      </c>
      <c r="K29" s="76">
        <f t="shared" si="2"/>
        <v>15535.69</v>
      </c>
      <c r="L29" s="74">
        <v>15535.69</v>
      </c>
      <c r="M29" s="74"/>
      <c r="N29" s="74"/>
      <c r="O29" s="77"/>
      <c r="P29" s="29">
        <f t="shared" si="3"/>
        <v>29802.939999999995</v>
      </c>
      <c r="Q29" s="30">
        <f>R29+T29+S29+W29</f>
        <v>2384.86</v>
      </c>
      <c r="R29" s="30">
        <v>1197.82</v>
      </c>
      <c r="S29" s="30">
        <v>999.79</v>
      </c>
      <c r="T29" s="30">
        <f t="shared" si="12"/>
        <v>100.69</v>
      </c>
      <c r="U29" s="30">
        <v>46.53</v>
      </c>
      <c r="V29" s="30">
        <v>54.16</v>
      </c>
      <c r="W29" s="30">
        <v>86.56</v>
      </c>
      <c r="X29" s="30">
        <f>Y29+AA29+Z29+AD29</f>
        <v>62.46</v>
      </c>
      <c r="Y29" s="30"/>
      <c r="Z29" s="30"/>
      <c r="AA29" s="30">
        <f t="shared" si="14"/>
        <v>62.46</v>
      </c>
      <c r="AB29" s="30"/>
      <c r="AC29" s="30">
        <v>62.46</v>
      </c>
      <c r="AD29" s="30"/>
      <c r="AE29" s="30">
        <f t="shared" si="15"/>
        <v>0</v>
      </c>
      <c r="AF29" s="30"/>
      <c r="AG29" s="30"/>
      <c r="AH29" s="30">
        <f t="shared" si="16"/>
        <v>0</v>
      </c>
      <c r="AI29" s="30"/>
      <c r="AJ29" s="30"/>
      <c r="AK29" s="30"/>
      <c r="AL29" s="30">
        <f t="shared" si="13"/>
        <v>0</v>
      </c>
      <c r="AM29" s="30"/>
      <c r="AN29" s="30"/>
      <c r="AO29" s="30">
        <f t="shared" si="17"/>
        <v>0</v>
      </c>
      <c r="AP29" s="30"/>
      <c r="AQ29" s="30"/>
      <c r="AR29" s="30"/>
      <c r="AS29" s="30">
        <v>5761.9236879999999</v>
      </c>
    </row>
    <row r="30" spans="1:45" ht="20.25" x14ac:dyDescent="0.25">
      <c r="B30" s="25"/>
      <c r="C30" s="26"/>
      <c r="D30" s="26"/>
      <c r="E30" s="27">
        <v>0</v>
      </c>
      <c r="F30" s="28"/>
      <c r="G30" s="27"/>
      <c r="H30" s="26"/>
      <c r="I30" s="26"/>
      <c r="J30" s="26"/>
      <c r="K30" s="27">
        <v>0</v>
      </c>
      <c r="L30" s="26"/>
      <c r="M30" s="27"/>
      <c r="N30" s="26"/>
      <c r="O30" s="26"/>
    </row>
    <row r="31" spans="1:45" ht="18.75" x14ac:dyDescent="0.3">
      <c r="A31" s="32"/>
      <c r="B31" s="33"/>
      <c r="C31" s="6" t="s">
        <v>45</v>
      </c>
      <c r="D31" s="6"/>
      <c r="E31" s="6"/>
      <c r="F31" s="34"/>
      <c r="G31" s="6"/>
      <c r="H31" s="6"/>
      <c r="I31" s="6"/>
      <c r="J31" s="26"/>
      <c r="K31" s="26"/>
      <c r="L31" s="26"/>
      <c r="M31" s="26"/>
      <c r="N31" s="26"/>
      <c r="O31" s="26"/>
    </row>
    <row r="32" spans="1:45" ht="18.75" x14ac:dyDescent="0.3">
      <c r="A32" s="32"/>
      <c r="B32" s="33"/>
      <c r="C32" s="6" t="s">
        <v>46</v>
      </c>
      <c r="D32" s="6"/>
      <c r="E32" s="6"/>
      <c r="F32" s="34"/>
      <c r="G32" s="6"/>
      <c r="H32" s="6"/>
      <c r="I32" s="6"/>
      <c r="J32" s="26"/>
      <c r="K32" s="26"/>
      <c r="L32" s="26"/>
      <c r="M32" s="26"/>
      <c r="N32" s="26"/>
      <c r="O32" s="26"/>
    </row>
    <row r="33" spans="2:15" x14ac:dyDescent="0.25">
      <c r="B33" s="25"/>
      <c r="C33" s="26"/>
      <c r="D33" s="26"/>
      <c r="E33" s="26"/>
      <c r="F33" s="28"/>
      <c r="G33" s="26"/>
      <c r="H33" s="26"/>
      <c r="I33" s="26"/>
      <c r="J33" s="26"/>
      <c r="K33" s="26"/>
      <c r="L33" s="26"/>
      <c r="M33" s="26"/>
      <c r="N33" s="26"/>
      <c r="O33" s="26"/>
    </row>
    <row r="34" spans="2:15" x14ac:dyDescent="0.25">
      <c r="B34" s="25"/>
      <c r="C34" s="26"/>
      <c r="D34" s="26"/>
      <c r="E34" s="26"/>
      <c r="F34" s="28"/>
      <c r="G34" s="26"/>
      <c r="H34" s="26"/>
      <c r="I34" s="26"/>
      <c r="J34" s="26"/>
      <c r="K34" s="26"/>
      <c r="L34" s="26"/>
      <c r="M34" s="26"/>
      <c r="N34" s="26"/>
      <c r="O34" s="26"/>
    </row>
  </sheetData>
  <mergeCells count="44">
    <mergeCell ref="AO8:AQ8"/>
    <mergeCell ref="AR8:AR9"/>
    <mergeCell ref="AS6:AS9"/>
    <mergeCell ref="B1:C1"/>
    <mergeCell ref="F1:G1"/>
    <mergeCell ref="B2:AL2"/>
    <mergeCell ref="B3:AL3"/>
    <mergeCell ref="B4:AL4"/>
    <mergeCell ref="P6:P9"/>
    <mergeCell ref="Q8:Q9"/>
    <mergeCell ref="R8:R9"/>
    <mergeCell ref="Q7:W7"/>
    <mergeCell ref="AE8:AE9"/>
    <mergeCell ref="AH8:AJ8"/>
    <mergeCell ref="X7:AD7"/>
    <mergeCell ref="AE7:AK7"/>
    <mergeCell ref="AD8:AD9"/>
    <mergeCell ref="B6:B9"/>
    <mergeCell ref="C6:C9"/>
    <mergeCell ref="K6:O7"/>
    <mergeCell ref="M8:M9"/>
    <mergeCell ref="K8:K9"/>
    <mergeCell ref="N8:N9"/>
    <mergeCell ref="O8:O9"/>
    <mergeCell ref="L8:L9"/>
    <mergeCell ref="D8:D9"/>
    <mergeCell ref="E8:I8"/>
    <mergeCell ref="D6:J7"/>
    <mergeCell ref="L1:O1"/>
    <mergeCell ref="X8:X9"/>
    <mergeCell ref="AA8:AC8"/>
    <mergeCell ref="Z8:Z9"/>
    <mergeCell ref="W8:W9"/>
    <mergeCell ref="Q6:AR6"/>
    <mergeCell ref="S8:S9"/>
    <mergeCell ref="AL7:AR7"/>
    <mergeCell ref="AL8:AL9"/>
    <mergeCell ref="AF8:AF9"/>
    <mergeCell ref="AG8:AG9"/>
    <mergeCell ref="AK8:AK9"/>
    <mergeCell ref="Y8:Y9"/>
    <mergeCell ref="AM8:AM9"/>
    <mergeCell ref="AN8:AN9"/>
    <mergeCell ref="T8:V8"/>
  </mergeCells>
  <printOptions horizontalCentered="1"/>
  <pageMargins left="0" right="0.19685039370078741" top="0.3" bottom="0.39370078740157483" header="0" footer="0"/>
  <pageSetup paperSize="9" scale="4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topLeftCell="A6" workbookViewId="0">
      <selection activeCell="A39" sqref="A39"/>
    </sheetView>
  </sheetViews>
  <sheetFormatPr defaultRowHeight="15" x14ac:dyDescent="0.25"/>
  <cols>
    <col min="1" max="1" width="10.5703125" customWidth="1"/>
  </cols>
  <sheetData>
    <row r="1" spans="1:1" x14ac:dyDescent="0.25">
      <c r="A1">
        <v>3208.47</v>
      </c>
    </row>
    <row r="2" spans="1:1" x14ac:dyDescent="0.25">
      <c r="A2">
        <v>1084.75</v>
      </c>
    </row>
    <row r="3" spans="1:1" x14ac:dyDescent="0.25">
      <c r="A3">
        <v>811.02</v>
      </c>
    </row>
    <row r="4" spans="1:1" x14ac:dyDescent="0.25">
      <c r="A4">
        <v>27087.29</v>
      </c>
    </row>
    <row r="5" spans="1:1" x14ac:dyDescent="0.25">
      <c r="A5">
        <v>6327.12</v>
      </c>
    </row>
    <row r="6" spans="1:1" x14ac:dyDescent="0.25">
      <c r="A6">
        <v>7516.95</v>
      </c>
    </row>
    <row r="7" spans="1:1" x14ac:dyDescent="0.25">
      <c r="A7">
        <v>248.31</v>
      </c>
    </row>
    <row r="8" spans="1:1" x14ac:dyDescent="0.25">
      <c r="A8">
        <v>986.44</v>
      </c>
    </row>
    <row r="9" spans="1:1" x14ac:dyDescent="0.25">
      <c r="A9">
        <v>623.73</v>
      </c>
    </row>
    <row r="10" spans="1:1" x14ac:dyDescent="0.25">
      <c r="A10">
        <v>4867.8</v>
      </c>
    </row>
    <row r="11" spans="1:1" x14ac:dyDescent="0.25">
      <c r="A11">
        <v>33961.86</v>
      </c>
    </row>
    <row r="12" spans="1:1" x14ac:dyDescent="0.25">
      <c r="A12">
        <v>58820.34</v>
      </c>
    </row>
    <row r="13" spans="1:1" x14ac:dyDescent="0.25">
      <c r="A13">
        <v>16423.73</v>
      </c>
    </row>
    <row r="14" spans="1:1" x14ac:dyDescent="0.25">
      <c r="A14">
        <v>56961.86</v>
      </c>
    </row>
    <row r="15" spans="1:1" x14ac:dyDescent="0.25">
      <c r="A15">
        <v>28632.2</v>
      </c>
    </row>
    <row r="16" spans="1:1" x14ac:dyDescent="0.25">
      <c r="A16">
        <v>931.36</v>
      </c>
    </row>
    <row r="17" spans="1:1" x14ac:dyDescent="0.25">
      <c r="A17">
        <v>17396.61</v>
      </c>
    </row>
    <row r="18" spans="1:1" x14ac:dyDescent="0.25">
      <c r="A18">
        <v>931.36</v>
      </c>
    </row>
    <row r="19" spans="1:1" x14ac:dyDescent="0.25">
      <c r="A19">
        <v>27962.71</v>
      </c>
    </row>
    <row r="20" spans="1:1" x14ac:dyDescent="0.25">
      <c r="A20">
        <v>155067.79999999999</v>
      </c>
    </row>
    <row r="21" spans="1:1" x14ac:dyDescent="0.25">
      <c r="A21">
        <v>17315.25</v>
      </c>
    </row>
    <row r="22" spans="1:1" x14ac:dyDescent="0.25">
      <c r="A22">
        <v>13759.32</v>
      </c>
    </row>
    <row r="23" spans="1:1" x14ac:dyDescent="0.25">
      <c r="A23">
        <v>2879.66</v>
      </c>
    </row>
    <row r="24" spans="1:1" x14ac:dyDescent="0.25">
      <c r="A24">
        <v>32820.339999999997</v>
      </c>
    </row>
    <row r="25" spans="1:1" x14ac:dyDescent="0.25">
      <c r="A25">
        <v>9404.24</v>
      </c>
    </row>
    <row r="26" spans="1:1" x14ac:dyDescent="0.25">
      <c r="A26">
        <v>115105.08</v>
      </c>
    </row>
    <row r="27" spans="1:1" x14ac:dyDescent="0.25">
      <c r="A27">
        <v>772.03</v>
      </c>
    </row>
    <row r="28" spans="1:1" x14ac:dyDescent="0.25">
      <c r="A28">
        <v>24870.34</v>
      </c>
    </row>
    <row r="29" spans="1:1" x14ac:dyDescent="0.25">
      <c r="A29">
        <v>986.44</v>
      </c>
    </row>
    <row r="30" spans="1:1" x14ac:dyDescent="0.25">
      <c r="A30">
        <v>9395.76</v>
      </c>
    </row>
    <row r="31" spans="1:1" x14ac:dyDescent="0.25">
      <c r="A31">
        <v>43793.22</v>
      </c>
    </row>
    <row r="32" spans="1:1" x14ac:dyDescent="0.25">
      <c r="A32">
        <v>1102.54</v>
      </c>
    </row>
    <row r="33" spans="1:1" x14ac:dyDescent="0.25">
      <c r="A33">
        <v>24545.759999999998</v>
      </c>
    </row>
    <row r="34" spans="1:1" x14ac:dyDescent="0.25">
      <c r="A34">
        <v>12198.31</v>
      </c>
    </row>
    <row r="35" spans="1:1" x14ac:dyDescent="0.25">
      <c r="A35">
        <v>302.54000000000002</v>
      </c>
    </row>
    <row r="36" spans="1:1" x14ac:dyDescent="0.25">
      <c r="A36">
        <v>31105.94</v>
      </c>
    </row>
    <row r="37" spans="1:1" x14ac:dyDescent="0.25">
      <c r="A37">
        <v>972.03</v>
      </c>
    </row>
    <row r="38" spans="1:1" x14ac:dyDescent="0.25">
      <c r="A38">
        <v>66567.8</v>
      </c>
    </row>
    <row r="39" spans="1:1" x14ac:dyDescent="0.25">
      <c r="A39">
        <f>SUM(A1:A38)</f>
        <v>857748.31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Алсу Рафаилевна</dc:creator>
  <cp:lastModifiedBy>Юля</cp:lastModifiedBy>
  <cp:lastPrinted>2018-09-06T08:51:59Z</cp:lastPrinted>
  <dcterms:created xsi:type="dcterms:W3CDTF">2016-07-04T12:59:59Z</dcterms:created>
  <dcterms:modified xsi:type="dcterms:W3CDTF">2020-11-05T20:52:57Z</dcterms:modified>
</cp:coreProperties>
</file>