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390" activeTab="0"/>
  </bookViews>
  <sheets>
    <sheet name="Перечень технологий" sheetId="1" r:id="rId1"/>
  </sheets>
  <definedNames>
    <definedName name="_xlnm._FilterDatabase" localSheetId="0" hidden="1">'Перечень технологий'!$A$5:$N$543</definedName>
    <definedName name="_xlnm.Print_Area" localSheetId="0">'Перечень технологий'!$A$1:$N$543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допускается указание периода, например 2018-2020</t>
        </r>
      </text>
    </comment>
    <comment ref="C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случае, если технология и материал применяются ФКУ в первый раз, то указывать "впервые". При повторном применении сделать соответсвующую пометку.</t>
        </r>
      </text>
    </comment>
    <comment ref="K24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п.82, п.82.1, п.82.2
ВОИСР</t>
        </r>
      </text>
    </comment>
    <comment ref="K249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п.82, п.82.1, п.82.2
ВОИСР</t>
        </r>
      </text>
    </comment>
  </commentList>
</comments>
</file>

<file path=xl/sharedStrings.xml><?xml version="1.0" encoding="utf-8"?>
<sst xmlns="http://schemas.openxmlformats.org/spreadsheetml/2006/main" count="4873" uniqueCount="775">
  <si>
    <t>-</t>
  </si>
  <si>
    <t>есть</t>
  </si>
  <si>
    <t>м2</t>
  </si>
  <si>
    <t>пог.м</t>
  </si>
  <si>
    <r>
      <t xml:space="preserve">ФКУ Упрдор </t>
    </r>
    <r>
      <rPr>
        <b/>
        <i/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Тамань</t>
    </r>
    <r>
      <rPr>
        <b/>
        <i/>
        <sz val="12"/>
        <color indexed="8"/>
        <rFont val="Times New Roman"/>
        <family val="1"/>
      </rPr>
      <t xml:space="preserve">" </t>
    </r>
  </si>
  <si>
    <t>Асфальтобетонная смесь</t>
  </si>
  <si>
    <t>дорожная одежда</t>
  </si>
  <si>
    <t>Грунтовкой-праймером (1 слой), покрывной слой (2 слоя)</t>
  </si>
  <si>
    <t>искусственные и защитные сооружения</t>
  </si>
  <si>
    <t>ед</t>
  </si>
  <si>
    <t>нет</t>
  </si>
  <si>
    <t>Засев травами или укрепление каменной наброской</t>
  </si>
  <si>
    <t>земляное полотно</t>
  </si>
  <si>
    <t>Обмазочная гидроизоляция</t>
  </si>
  <si>
    <t>Металлические перильные ограждения</t>
  </si>
  <si>
    <t>Деформационные швы</t>
  </si>
  <si>
    <t>Деформационные швы ОП ДШ-50</t>
  </si>
  <si>
    <t>Содержание</t>
  </si>
  <si>
    <t>кг</t>
  </si>
  <si>
    <t>Герметик "САЗИЛАСТ-53"</t>
  </si>
  <si>
    <t>Краска для разметки</t>
  </si>
  <si>
    <t>элементы обустройства</t>
  </si>
  <si>
    <t>мёрзлый грунт</t>
  </si>
  <si>
    <t>ФКУ ДСД "Дальний Восток"</t>
  </si>
  <si>
    <t>Устройство асфальтобетонного покрытия из ЩМА-11 на ПБВ90</t>
  </si>
  <si>
    <t>капитальный ремонт</t>
  </si>
  <si>
    <t>Технология устройства переходной зоны сопряжения окаймления деформационных швов полимерным бетоном «Wabo®Crete II» с верхними слоями покрытия проезжей части мостов</t>
  </si>
  <si>
    <t>ФКУ  Упрдор "Алтай"</t>
  </si>
  <si>
    <t xml:space="preserve">Устройство дорожной разметки из термопластика </t>
  </si>
  <si>
    <t xml:space="preserve">Асфальтобетонная смесь А22НТ                                  </t>
  </si>
  <si>
    <t>Устройство металических водоотводных лотков</t>
  </si>
  <si>
    <t>Устройство гидроизоляции рулонной наплавляемой техноэласт мост</t>
  </si>
  <si>
    <t>Рулонная полимерно-битумная гидроизоляция Sika Ergobit</t>
  </si>
  <si>
    <t xml:space="preserve"> - </t>
  </si>
  <si>
    <t>шт</t>
  </si>
  <si>
    <t>Дорожные знаки с автономными импульсными индикаторами "КОМПО-СИГНАЛ"</t>
  </si>
  <si>
    <t>Установка информационного табло переменной информации</t>
  </si>
  <si>
    <t>Устройство металического перильного ограждения</t>
  </si>
  <si>
    <t xml:space="preserve">ед </t>
  </si>
  <si>
    <t>Установка дорожных информационных постов (ДИП), включающих в себя табло переменной информации (ТПИ) и/или знаки переменной информации (ЗПИ)</t>
  </si>
  <si>
    <t>Железобетонные водоотводные лотки</t>
  </si>
  <si>
    <t>Световозвращатель дорожный «КОМПО-ТРОС»</t>
  </si>
  <si>
    <t>м3</t>
  </si>
  <si>
    <t>Заполнение колодцев крупнозернистым песком</t>
  </si>
  <si>
    <t>Сорбент Ирвелен-М для применения в качестве заполнителя водосточных колодцев мостов для очистки сточных вод</t>
  </si>
  <si>
    <t xml:space="preserve">Щебеночно-мастичный асфальтобетон        </t>
  </si>
  <si>
    <t>Усиление и восстановления несущей способности строительных конструкций с помощью ткани FibARM из углеродных волокон</t>
  </si>
  <si>
    <t>Армирующие ребра RoboDur для усиления полосы покрытия у деформационного шва</t>
  </si>
  <si>
    <t>м</t>
  </si>
  <si>
    <t xml:space="preserve">Переустройство железобетонной трубы </t>
  </si>
  <si>
    <t>ФКУ Упрдор "Енисей"</t>
  </si>
  <si>
    <t xml:space="preserve">Средняя стоимость за единицу измерения аналогичных технологий и материалов в указанном году, рублей </t>
  </si>
  <si>
    <t>Вид работ (строительство и реконструкция; капитальный ремонт; ремонт; содержание)</t>
  </si>
  <si>
    <t>Принадлежность к конструктивным элементам автодороги (земляное полотно и система водоотвода; дорожная одежда; искусственные и защитные сооружения; элементы обустройства)</t>
  </si>
  <si>
    <t>Наличие в РННТ (есть/нет)</t>
  </si>
  <si>
    <t>Информация о применении (впервые/повторно)</t>
  </si>
  <si>
    <t>№ п/п</t>
  </si>
  <si>
    <t>впервые</t>
  </si>
  <si>
    <t>ремонт</t>
  </si>
  <si>
    <t>повторно</t>
  </si>
  <si>
    <t>Нанесение линии горизонтальной дорожной разметки краской</t>
  </si>
  <si>
    <t xml:space="preserve">Устройство основания дорожной одежды из песчано-щебеночной смеси С-5 </t>
  </si>
  <si>
    <t xml:space="preserve">Установка автономного осветительного оборудования на пешеходных переходах и автобусных остановках </t>
  </si>
  <si>
    <t>комплект</t>
  </si>
  <si>
    <t>Устройство линии освещения стационарной</t>
  </si>
  <si>
    <t>Укрепление кюветов и водосбросов ячеистой георешеткой с последующим заполнением фракционированным щебнем</t>
  </si>
  <si>
    <t>система водоотвода</t>
  </si>
  <si>
    <t>Укрепление кюветов и водосбросов щебневанием</t>
  </si>
  <si>
    <t>Устройство верхнего слоя покрытия из щебеночно-мастичных асфальтобетонных смесей ЩМА-20</t>
  </si>
  <si>
    <t>Устройство тонкослойного полимерного покрытия «Полимаст»</t>
  </si>
  <si>
    <t xml:space="preserve">ремонт </t>
  </si>
  <si>
    <t>строительство</t>
  </si>
  <si>
    <t>Устройство охлаждающей бермы из глыбовых скальных грунтов</t>
  </si>
  <si>
    <t xml:space="preserve">земляное полотно </t>
  </si>
  <si>
    <t>Устройство перильного ограждения из стали</t>
  </si>
  <si>
    <t>Устройство шумовых полос холодным пластиком перед пешеходными переходами</t>
  </si>
  <si>
    <t>Устройство шумовых полос термопластиком перед пешеходными переходами</t>
  </si>
  <si>
    <t>Укладка водопропускных труб из гофрированного металла диаметром: 1,5 м</t>
  </si>
  <si>
    <t>Замена пучинистого грунта</t>
  </si>
  <si>
    <t>Создание автоматизированной системы метеорологического обеспечения</t>
  </si>
  <si>
    <t>Заполнение пустот между трубой и анкерным листом инъекционной смесью "ТехПолимер"</t>
  </si>
  <si>
    <t>Установка термометрической скважины</t>
  </si>
  <si>
    <t>Вкручивание винтовых свай стоек под знаки дорожные</t>
  </si>
  <si>
    <t>Устройство покрытий из тротуарной плитки с тактильной поверхностью (с продольными рифами) размер 500х500х50мм</t>
  </si>
  <si>
    <t>ФКУ Упрдор "Забайкалье"</t>
  </si>
  <si>
    <t xml:space="preserve">капитальный ремонт </t>
  </si>
  <si>
    <t>Устройство верхнего слоя покрытия из горячего плотного щебёночно-мастичного асфальтобетона ЩМА-20 со стабилизирующей добавкой "Стилобит" на ПБВ 90 с модификатором "Дорсо"</t>
  </si>
  <si>
    <t xml:space="preserve">Устройство верхнего слоя покрытия из горячего плотного щебёночно-мастичного асфальтобетона ЩМА-20  на ПБВ 90 </t>
  </si>
  <si>
    <t>содержание</t>
  </si>
  <si>
    <t>земляное полотно и система водоотвода</t>
  </si>
  <si>
    <t xml:space="preserve">Устройство верхнего слоя покрытия из щебеночно-мастичного асфальтобетона ЩМА-15 на ПБВ 90 </t>
  </si>
  <si>
    <t>ФКУ "Уралуправтодор"</t>
  </si>
  <si>
    <t>Земляное полотно</t>
  </si>
  <si>
    <t>В указанный период аналогичные технологии не применялись</t>
  </si>
  <si>
    <t xml:space="preserve">пористая крупнозернистая асфальтобетонная смесь  марки II </t>
  </si>
  <si>
    <t>пористая мелкозернистая асфальтобетонная смесь марки II</t>
  </si>
  <si>
    <r>
      <t>м</t>
    </r>
    <r>
      <rPr>
        <vertAlign val="superscript"/>
        <sz val="14"/>
        <color indexed="8"/>
        <rFont val="Times New Roman"/>
        <family val="1"/>
      </rPr>
      <t>2</t>
    </r>
  </si>
  <si>
    <t xml:space="preserve">ФКУ Упрдор "Лена" </t>
  </si>
  <si>
    <t xml:space="preserve">эмаль ХВ-785 </t>
  </si>
  <si>
    <t>ФКУ Упрдор "Прибайкалье"</t>
  </si>
  <si>
    <t>обустройство</t>
  </si>
  <si>
    <t>строительство, капитальный ремонт</t>
  </si>
  <si>
    <t>капитальный ремонт, ремонт</t>
  </si>
  <si>
    <t>Бетонные водоотводные лотки Б-6</t>
  </si>
  <si>
    <t>искусственные сооружения</t>
  </si>
  <si>
    <t>Железобетонная труба</t>
  </si>
  <si>
    <t>Нанесение горизонтальной разметки с применением горячего пластика</t>
  </si>
  <si>
    <t>Краска</t>
  </si>
  <si>
    <t>Целлюлоза</t>
  </si>
  <si>
    <t>Устройство металлического ограждения</t>
  </si>
  <si>
    <t>реконструкция, капитальный ремонт</t>
  </si>
  <si>
    <t xml:space="preserve"> капитальный ремонт</t>
  </si>
  <si>
    <t xml:space="preserve">Устройство деформационного шва типа «MAURER»  </t>
  </si>
  <si>
    <t>Перильные ограждение из оцинкованой стали</t>
  </si>
  <si>
    <t>Устройство водоотводных лотков из сборного железобетона</t>
  </si>
  <si>
    <t>Устройство железобетонных водопропускных труб (Д1500)</t>
  </si>
  <si>
    <t>Укладка нетканого синтетического материала типа "Дорнит" в нижний слой основания дорожной одежды</t>
  </si>
  <si>
    <t>Светодиодный светофорный объект</t>
  </si>
  <si>
    <t>Устройство водоочистных сооружений с укладкой матов «Мегасорб-Ф»</t>
  </si>
  <si>
    <t>Устройство верхнего слоя покрытия из тяжелого цементобетона</t>
  </si>
  <si>
    <t>ФКУ Упрдор "Москва-Волгоград"</t>
  </si>
  <si>
    <t>ФКУ Упрдор "Каспий"</t>
  </si>
  <si>
    <t>Дорожная одежда</t>
  </si>
  <si>
    <t>Устройство основания из горячей высокопористой крупнозернистой асфальтобетонной смеси марки I,  толщиной 7 см</t>
  </si>
  <si>
    <t>СТО 34390716.017-2009</t>
  </si>
  <si>
    <t>Устройство верхнего слоя покрытия  из щебеночно-мастичного асфальтобетона ЩМА-15.</t>
  </si>
  <si>
    <t>Антикоррозийный гидроизоляционный материал "Гермокрон-Гидро"</t>
  </si>
  <si>
    <t>ТУ 2513-001-20504464-2003</t>
  </si>
  <si>
    <t>СТО 72422563-010-2011</t>
  </si>
  <si>
    <t xml:space="preserve">СТО 48969383-01.1-2014 </t>
  </si>
  <si>
    <t>Устройство оклеечной гидроизоляции Техноэластмост-С</t>
  </si>
  <si>
    <t>СТО 18819798.006–2009</t>
  </si>
  <si>
    <t>Установка деформационных швов ТИС УНИБЛОК UBK-50</t>
  </si>
  <si>
    <t>ТУ 5417-001-1889798-2009</t>
  </si>
  <si>
    <t>ГОСТ 31015-2002</t>
  </si>
  <si>
    <t>Устройство покрытия из горячей плотной мелкозернистой полимерасфальтобетонной смеси типа А марки I, на ПБВ -60, толщиной 4 см</t>
  </si>
  <si>
    <t>СТО 29803257-03-2015</t>
  </si>
  <si>
    <t>Строительство</t>
  </si>
  <si>
    <t>Железобетонные водопропускные трубы</t>
  </si>
  <si>
    <t>Химические клеевые анкера Hilti</t>
  </si>
  <si>
    <t>СТО 09686559-002-2015</t>
  </si>
  <si>
    <t>комплекс</t>
  </si>
  <si>
    <t>СТО 42873191-001-2009</t>
  </si>
  <si>
    <t>Устройство верхнего слоя покрытия  из щебеночно-мастичного асфальтобетона на БНД 60/90</t>
  </si>
  <si>
    <t>СТО 00205009-012-2013</t>
  </si>
  <si>
    <t>Устройство  слоя из горячей пористой крупнозернистой а/бетонной смеси марки II</t>
  </si>
  <si>
    <t>СТО 29803257-02-2015</t>
  </si>
  <si>
    <t>Устройство верхнего слоя основания из крупнозернистой высокопористой асфальтобетонной смеси марки I</t>
  </si>
  <si>
    <t>Гидропосев трав</t>
  </si>
  <si>
    <t>Устройство тонкослойных покрытий (Новачип)</t>
  </si>
  <si>
    <t>Водоочистные сооружения</t>
  </si>
  <si>
    <t>70732,971 без НДС</t>
  </si>
  <si>
    <t xml:space="preserve">8019,9 без НДС </t>
  </si>
  <si>
    <t>Установка металлического перильного ограждения</t>
  </si>
  <si>
    <t>2770,836 без НДС</t>
  </si>
  <si>
    <t>Устройство  гидроизоляции материалом Рабберфлекс</t>
  </si>
  <si>
    <t>2028 без НДС</t>
  </si>
  <si>
    <t>Устройство металлического лотка под пролётным строением</t>
  </si>
  <si>
    <t>2110,87 без НДС</t>
  </si>
  <si>
    <t>58,834 без НДС</t>
  </si>
  <si>
    <t>Разборка существующего цементобетонного основания</t>
  </si>
  <si>
    <t>247,613 без НДС</t>
  </si>
  <si>
    <t xml:space="preserve"> земляное полотно и дорожная одежда </t>
  </si>
  <si>
    <t>Окраска  поверхностей однокомпонентным покрытием на основе акриловой смолы</t>
  </si>
  <si>
    <t>712,02 без НДС</t>
  </si>
  <si>
    <t>Устройство металлического барьерного ограждения</t>
  </si>
  <si>
    <t>10589,57 без НДС</t>
  </si>
  <si>
    <t>354,9739 без НДС</t>
  </si>
  <si>
    <t xml:space="preserve">Укладка разделительной прослойки из геосетки </t>
  </si>
  <si>
    <t>156,751 без НДС</t>
  </si>
  <si>
    <t>Установка пластиковых сигнальных столбиков С3</t>
  </si>
  <si>
    <t xml:space="preserve">шт </t>
  </si>
  <si>
    <t>417,12 без НДС</t>
  </si>
  <si>
    <t>Сигнальные столбики</t>
  </si>
  <si>
    <t>340,11 без НДС</t>
  </si>
  <si>
    <t>5070,907 без НДС</t>
  </si>
  <si>
    <t>3698,11 без НДС</t>
  </si>
  <si>
    <t xml:space="preserve">Монтаж очистного сооружения ЛОС-5 </t>
  </si>
  <si>
    <t>550929 без НДС</t>
  </si>
  <si>
    <t>Знаки дорожные</t>
  </si>
  <si>
    <t>Установка оптико-волоконных знаков</t>
  </si>
  <si>
    <t>Устройство подферменников на опорах из бетона</t>
  </si>
  <si>
    <t>20761,4 без НДС</t>
  </si>
  <si>
    <t>Повторители сигналов светофорного объекта</t>
  </si>
  <si>
    <t>Устройству тонкослойного покрытия прохожей части "Sika"</t>
  </si>
  <si>
    <t>ФКУ Упрдор "Москва-Харьков"</t>
  </si>
  <si>
    <t xml:space="preserve">Конструкция деформационного шва разработана в соответствии с материалами фирмы 
ЗАО «Триада-Холдинг», 2012
</t>
  </si>
  <si>
    <t>ВСН 139-80 Инструкция по строительству цементобетонных покрытий автомобильных дорог</t>
  </si>
  <si>
    <t xml:space="preserve">ГОСТ 33128-2014
Дороги автомобильные общего пользования. Ограждения дорожные.
</t>
  </si>
  <si>
    <t>СТО 30136607-002-2014</t>
  </si>
  <si>
    <t>ПНСТ 183-2019</t>
  </si>
  <si>
    <t>СТО 18438458-009-2017</t>
  </si>
  <si>
    <t>ОДМ 218.2.027-2012</t>
  </si>
  <si>
    <t>ТУ 3461-033-05758434-2012</t>
  </si>
  <si>
    <t>ТУ 2312-009-23354769-2008</t>
  </si>
  <si>
    <t>ГОСТ Р 58406.1-2020</t>
  </si>
  <si>
    <t>ТУ 27.40.39-022-88466159-2019</t>
  </si>
  <si>
    <t>ТУ 8397-007-34941027-2016</t>
  </si>
  <si>
    <t>деформационный шов</t>
  </si>
  <si>
    <t>Устройство цоколей опор освещения из композитных материалов</t>
  </si>
  <si>
    <t>Установка оцинкованных комплексно-трансформаторных подстанций</t>
  </si>
  <si>
    <t>Установка светофорных объектов на пешеходных переходах с кнопкой вызова (с программно-аппаратным комплексом для подключения к АСУДД)</t>
  </si>
  <si>
    <t>ФКУ Упрдор "Россия"</t>
  </si>
  <si>
    <t>СТО 50318782.01-2015</t>
  </si>
  <si>
    <t>ТУ 2282-001-76919220-2007</t>
  </si>
  <si>
    <t>СТО 77310225.001-2009</t>
  </si>
  <si>
    <t>СТО 47612733-032-2017</t>
  </si>
  <si>
    <t>СТО 32465249-001-2015</t>
  </si>
  <si>
    <t>ГОСТ 32865-2014</t>
  </si>
  <si>
    <t>ТУ 5210-008-62132574-2012</t>
  </si>
  <si>
    <t>ГОСТ Р 51321.1-2007</t>
  </si>
  <si>
    <t>ГОСТ 32016-2012</t>
  </si>
  <si>
    <t>СТО 62132752-001-2017</t>
  </si>
  <si>
    <t>ФКУ Упрдор "Черноморье"</t>
  </si>
  <si>
    <t>Устройство железобетонной плиты проезжей части пролетного строения</t>
  </si>
  <si>
    <t>строительство, реконструкция</t>
  </si>
  <si>
    <t>Щебеночно - мастичный асфальтобетон, литой асфальтоебтон, ремонтные составы на основе цемента</t>
  </si>
  <si>
    <t>строительство, реконструкция, капитальный ремонт</t>
  </si>
  <si>
    <t>Устройство "тощего бетона"</t>
  </si>
  <si>
    <t>Металлическое перильное ограждение</t>
  </si>
  <si>
    <t>Светильники с лампой накаливания</t>
  </si>
  <si>
    <t>Технология устройства защитных слоев и слоев износа на покрытиях автомобильных дорог</t>
  </si>
  <si>
    <t>Технология устройства слоев дорожной одежды из асфальтобетона тип Б по ГОСТ 9128</t>
  </si>
  <si>
    <t>ФКУ Упрдор "Москва-Нижний Новгород"</t>
  </si>
  <si>
    <t>Подвесные водоотводные лотки из металла</t>
  </si>
  <si>
    <t>ограждающие конструкции</t>
  </si>
  <si>
    <t xml:space="preserve">Металлическое перильное ограждение </t>
  </si>
  <si>
    <t>Железобетонные телескопические водоотводные лотки</t>
  </si>
  <si>
    <t>ПНСТ 114-2016</t>
  </si>
  <si>
    <t>ремонт, содержание</t>
  </si>
  <si>
    <t>СТО 002-42012804-2020</t>
  </si>
  <si>
    <t>ГОСТ Р 58401.1-2019</t>
  </si>
  <si>
    <t>ФКУ "Центравтомагистраль"</t>
  </si>
  <si>
    <t xml:space="preserve">14 073,55
</t>
  </si>
  <si>
    <t xml:space="preserve">6 048,42
</t>
  </si>
  <si>
    <t xml:space="preserve">21 735,47
</t>
  </si>
  <si>
    <t xml:space="preserve">3 275,46
</t>
  </si>
  <si>
    <t>Локальные очистные сооружения системы дождевой канализации из стеклопластика</t>
  </si>
  <si>
    <t>СТО 09686559-003-2015</t>
  </si>
  <si>
    <t>Геосетка (георешетка) армирующая АГМ-Грунт</t>
  </si>
  <si>
    <t>Устройство горячей плотной мелкозернистой смеси тип А (габбро-диабаз)</t>
  </si>
  <si>
    <t>СТО 87100486-001-2016</t>
  </si>
  <si>
    <t>Искусственные и защитные сооружения</t>
  </si>
  <si>
    <t>Перильное металлическое ограждение</t>
  </si>
  <si>
    <t>ГОСТ 32947-2014</t>
  </si>
  <si>
    <t>OГKC-16 Oпopы гpaнeныe кoничecкиe cклaдывaющиecя</t>
  </si>
  <si>
    <t>СТО 78179460.009-2009</t>
  </si>
  <si>
    <t>Георешетка  "ГЕО-ДС"</t>
  </si>
  <si>
    <t>СТО 64794150.016-2015</t>
  </si>
  <si>
    <t>Георешетка  "ГЕО-ДС</t>
  </si>
  <si>
    <t>CTO 48969383-01.3-2014</t>
  </si>
  <si>
    <t>гидроизоляция мостового полотна</t>
  </si>
  <si>
    <t>ТЕХНОЭЛАСТМОСТ С</t>
  </si>
  <si>
    <t xml:space="preserve">впервые </t>
  </si>
  <si>
    <t>СТО 01393674-011-2016</t>
  </si>
  <si>
    <t>пришовная зона деформационного шва</t>
  </si>
  <si>
    <t>Эластомерный материал КуперСталь</t>
  </si>
  <si>
    <t>гидроизоляционный материал "Dorflex"</t>
  </si>
  <si>
    <t>ПНСТ 127-2016</t>
  </si>
  <si>
    <t>ЩМА-20 на ПБВ 60 по ГОСТ 52056-2003</t>
  </si>
  <si>
    <t>ОДМ 218.6.020-2016</t>
  </si>
  <si>
    <t xml:space="preserve">Нанесение горизонтальной разметки краской. </t>
  </si>
  <si>
    <t>Нанесение горизонтальной дорожной разметки воздушным способом</t>
  </si>
  <si>
    <t>ГОСТ 32945-2014</t>
  </si>
  <si>
    <t>Установка типовых дорожных знаков</t>
  </si>
  <si>
    <t>ФКУ Упрдор "Северо-Запад"</t>
  </si>
  <si>
    <t>ОДМ 218.2.057-2015</t>
  </si>
  <si>
    <t>Дренажная смесь: щебень из природного камня для строительных работ М-800, фракция 5-20, смола эпоксидная марки ЭД-20</t>
  </si>
  <si>
    <t>ТУ 20.52.10-019-17523759-2017</t>
  </si>
  <si>
    <t>ГОСТ Р 58406.1-2020 
(ПНСТ 183-2019)</t>
  </si>
  <si>
    <t>ТУ 2246-003-56910145-2014</t>
  </si>
  <si>
    <t>Гильзование металлической трубой</t>
  </si>
  <si>
    <t>Устройство дополнительных слоев асфальтобетонного основания</t>
  </si>
  <si>
    <t>ТУ 27.40.25-004-21426572-2017</t>
  </si>
  <si>
    <t>Светодиодные светильники с PLC-модемами</t>
  </si>
  <si>
    <t>СТО 77310225.003-2010</t>
  </si>
  <si>
    <t>Наплавляемая гидроизоляция</t>
  </si>
  <si>
    <t>ТУ 5767-006-56925804-2007</t>
  </si>
  <si>
    <t>ГОСТ Р 50597-2017</t>
  </si>
  <si>
    <t>ГОСТ 32830-2014</t>
  </si>
  <si>
    <t>ТУ 2513-054-32478306-02</t>
  </si>
  <si>
    <t>Устройство основания из ЩПС С-4</t>
  </si>
  <si>
    <t xml:space="preserve">ФКУ Упрдор "Приуралье" </t>
  </si>
  <si>
    <t>ФКУ "Волго-Вятскуправтодор"</t>
  </si>
  <si>
    <t>светильники ЖКУ</t>
  </si>
  <si>
    <t>Устройство верхнего слоя покрытия из  ЩМА-20 на БНД. Введение в состав ЩМА модифицирующих и адгезионных добавок.</t>
  </si>
  <si>
    <t>Подбор оптимального состава асфальтобетонных смесей. Увеличение толщины конструктивных слоёв покрытия и дорожной одежды.</t>
  </si>
  <si>
    <t>Водоотводные лотки из сборного железобетона</t>
  </si>
  <si>
    <t>Окраска пролётных строений эмалью "Виникор-62"</t>
  </si>
  <si>
    <t>Применение битумной мастики "Битурэл" для заливки пазух в деформационных швах</t>
  </si>
  <si>
    <t>Установка автономной системы освещения пешеходного перехода со светофором Т.7</t>
  </si>
  <si>
    <t>Осветительное оборудование и светофорные объекты с запитыванием от внешней электрической сети.</t>
  </si>
  <si>
    <t xml:space="preserve">Подбор оптимального состава асфальтобетонных смесей толщ 6см </t>
  </si>
  <si>
    <t>Увеличение толщины песчано-подстилающего слоя дорожной одежды.</t>
  </si>
  <si>
    <t>Асфальтобетонные смеси горячие крупнозернистые плотные  типа А, марки I</t>
  </si>
  <si>
    <t>Асфальтобетонные смеси горячие крупнозернистые пористые, марки II</t>
  </si>
  <si>
    <t>Асфальтобетонные смеси горячие крупнозернистые пористые, марки I</t>
  </si>
  <si>
    <t>Асфальтобетонные смеси горячие песчаные тип Г, марки II</t>
  </si>
  <si>
    <t>Устройство верхнего слоя покрытия из  ЩМА-15 на БНД. Введение в состав ЩМА модифицирующих и адгезионных добавок.</t>
  </si>
  <si>
    <t>Шероховатая поверхностная обработка дорожного покрытия (ШПО)</t>
  </si>
  <si>
    <t>Безусадочная быстротвердеющая сухая смесь ЕМАСО</t>
  </si>
  <si>
    <t>Водоотводные лотки из оцинкованной стали.</t>
  </si>
  <si>
    <t>Рулонные наплавляемые материалы (техноэласмост и т.п.)</t>
  </si>
  <si>
    <t>Устройство отстойников, которые не содержат сорбирущих материалов и не гарантируют очистку сточных вод от эмульгированных нефтепродуктов.</t>
  </si>
  <si>
    <t>1. Проектирование более пологих откосов насыпей. 2. Применение георешёток.</t>
  </si>
  <si>
    <t>Асфальтобетонные смеси горячие мелкозернистые пористые, марки I</t>
  </si>
  <si>
    <t>Закрепление слабых грунтов основания насыпи методом струйной цементации по технологии JET-2</t>
  </si>
  <si>
    <t>Замена грунта основания. Выторфовка грунта.</t>
  </si>
  <si>
    <t>Укрепление откосов конусов щебнем с омоноличиванием полиуретаном</t>
  </si>
  <si>
    <t>Укрепление откосов конусов щебнем с омоноличиванием монолитным бетоном.</t>
  </si>
  <si>
    <t>Водопропускные трубы из сборного железобетона</t>
  </si>
  <si>
    <t>Устройство защитного слоя  мостового полотна из монолитного бетона</t>
  </si>
  <si>
    <t>Светильники ЖКУ с использованием ламп ДНаТ</t>
  </si>
  <si>
    <t>ФКУ "Поволжуправтодор"</t>
  </si>
  <si>
    <t>Устройство покрытия автомобильной дороги из асфальтобетонной смеси ЩМА-15</t>
  </si>
  <si>
    <t>Устройство покрытия автомобильной дороги из асфальтобетонной смеси ЩМА-16</t>
  </si>
  <si>
    <t>Установка стоек дорожных знаков на сборном ж/б фундаменте</t>
  </si>
  <si>
    <t>Ремонтные составы Эмако</t>
  </si>
  <si>
    <t>Устройство  деформационных швов  MAURER</t>
  </si>
  <si>
    <t xml:space="preserve">Устройство железобетонных водоотводных лотков </t>
  </si>
  <si>
    <t>Наплавляемая гидроизоляция "Техноэластмост С"</t>
  </si>
  <si>
    <t>ФКУ Упрдор "Южный Байкал"</t>
  </si>
  <si>
    <t>ФКУ Упрдор "Москва - Бобруйск"</t>
  </si>
  <si>
    <t>Технология устройства щебеночно-мастичного асфальтобетона ЩМА16</t>
  </si>
  <si>
    <t>ФКУ "Сибуправтодор"</t>
  </si>
  <si>
    <t>Устройство покрытия из мелкозернистой асфальтобетонной смеси, марки I тип А на битуме БНД 70/100</t>
  </si>
  <si>
    <t>Применение делиниаторов для разделения встречных потоков движения транспортных средств</t>
  </si>
  <si>
    <t>ФКУ Упрдор "Вилюй"</t>
  </si>
  <si>
    <t>Укрепление откосов посевом семян</t>
  </si>
  <si>
    <t>Устройство поверхностной обработки</t>
  </si>
  <si>
    <t>Срезка существующей насыпи, отсыпка насыпи грунтом в обойме из тканного геосинтетического материала с уплотнением</t>
  </si>
  <si>
    <t>ТУ 5772-001-92207298-2015</t>
  </si>
  <si>
    <t>Модульный деформационный шов</t>
  </si>
  <si>
    <t xml:space="preserve"> композитные перильные ограждения</t>
  </si>
  <si>
    <t>водоотводные лотки под пролетными строениями из композитных материалов</t>
  </si>
  <si>
    <t>ТУ 4541-001-77699594-2014</t>
  </si>
  <si>
    <t xml:space="preserve"> цоколь опоры освещения из композитных материалов</t>
  </si>
  <si>
    <t>щиты наружного освещения АСУНО с модулями диммирования</t>
  </si>
  <si>
    <t>лампы с повышенной светоотдачей</t>
  </si>
  <si>
    <t>ТУ 3412-001-21322995-2013</t>
  </si>
  <si>
    <t>оцинкованные комплексно-трансформаторные подстанции</t>
  </si>
  <si>
    <t>ОДМ 218.6.003-2011</t>
  </si>
  <si>
    <t xml:space="preserve"> светофорный объектов на пешеходных переходах с кнопкой вызова (с программно-аппаратным комплексом для подключения к АСУДД)</t>
  </si>
  <si>
    <t>СТО 15999038-001-2017</t>
  </si>
  <si>
    <t xml:space="preserve"> металлические гофрированные трубы</t>
  </si>
  <si>
    <t>Светодиодный консольный светильник СДУМ166</t>
  </si>
  <si>
    <t>272 84</t>
  </si>
  <si>
    <t>Светильник BRP394 LED240/NW 200W 220-240V DM</t>
  </si>
  <si>
    <t xml:space="preserve">ФКУ Упрдор "Кавказ" </t>
  </si>
  <si>
    <t>капитальный ремонт, строительство</t>
  </si>
  <si>
    <t>ОДМ 218.3.013-2011</t>
  </si>
  <si>
    <t>км</t>
  </si>
  <si>
    <t xml:space="preserve">СТО 06383491.001-2018  </t>
  </si>
  <si>
    <t>СТО 99675234.001-2010</t>
  </si>
  <si>
    <t>монтаж металлических спиральновитых гофрированных труб</t>
  </si>
  <si>
    <t>ТУ 1390-002- 91226833- 2012; СП 35.13330.2011</t>
  </si>
  <si>
    <t xml:space="preserve">СТО 42873191-001-2009 </t>
  </si>
  <si>
    <t>СП 35.13330.2011</t>
  </si>
  <si>
    <t>ФКУ Упрдор "Кола"</t>
  </si>
  <si>
    <t>1000 м³</t>
  </si>
  <si>
    <t>Устройство верхнего слоя основания из асфальтобетонной смеси А 32 ОТ на битуме БНД 70/100 по ПНСТ 184-2016 толщиной 0,15 м</t>
  </si>
  <si>
    <t>Геотекстильный материал DACRON GEO 200</t>
  </si>
  <si>
    <t>Геосетка полиэфирная дорожная, марка "РГК П-п 5/5"</t>
  </si>
  <si>
    <t>Геосетка из базальтоволокна нитепрошивные  пропитанные марка СБНП-100 (40)-400</t>
  </si>
  <si>
    <t>ЩМА-20 на гранитном щебне М-1200 на модификаторе ДорАрм</t>
  </si>
  <si>
    <t>Технология устройства слоев покрытия из асфальтобетонных смесей с применением армирующих волокон Forta</t>
  </si>
  <si>
    <t>рулонная гидроизоляция</t>
  </si>
  <si>
    <t>Устройство специальных технических средств, имеющих функции фото- и киносъемки, видеозаписи для фиксации нарушений правил дорожного движения</t>
  </si>
  <si>
    <t>ФКУ Упрдор "Прикамье"</t>
  </si>
  <si>
    <t>Технология устройства щебеночно-мастичного асфальтобетона ЩМА20</t>
  </si>
  <si>
    <t>Технология устройства асфальтобетона плотного мелкозернистого тип Б марки II</t>
  </si>
  <si>
    <t>Технология устройства асфальтобетона крупнозернистого пористого марки II</t>
  </si>
  <si>
    <t>Технология устройства щебеночно-мастичного асфальтобетона ЩМА10</t>
  </si>
  <si>
    <t>ТУ 8397-005-88914050-2009</t>
  </si>
  <si>
    <t>СТО  05896165-005-2017 СТО 05896165-004-2017</t>
  </si>
  <si>
    <t>СТО  05896165-005-2017, СТО 05896165-004-2017</t>
  </si>
  <si>
    <t>ОДМ 218.8.007-2016</t>
  </si>
  <si>
    <t>СТО 00205009-001-2005</t>
  </si>
  <si>
    <t>Сертификат ТС RU C-NL.MO07.B.03490 Серия RU № 0628188 от 21.11.2017</t>
  </si>
  <si>
    <t>СТО 93442794-001-2020</t>
  </si>
  <si>
    <t>СТО 09686559-002-2015, СТО 09686559-003-2015</t>
  </si>
  <si>
    <t>ОДМ 218.6.020-2016, ГОСТ 32830-2014</t>
  </si>
  <si>
    <t>ОДМ 218.2.022-2012</t>
  </si>
  <si>
    <t>ОДМ 218.8.006–2016, СНиП 23-05-95, ГОСТ Р 55844-2013</t>
  </si>
  <si>
    <t>Облицовочные карнизные плиты из стеклофибробетона</t>
  </si>
  <si>
    <t>100 шт</t>
  </si>
  <si>
    <t>Световозвращатель дорожный металлический типа КД5</t>
  </si>
  <si>
    <t>Санация водопропускных труб на автомобильных дорогах фотоотверждаемым полимерно-тканевым рукавом (лайнером)</t>
  </si>
  <si>
    <t>замена водопропускной трубы на металлическую гофрированную, с устройством объезда</t>
  </si>
  <si>
    <t>ФКУ Упрдор "Холмогоры"</t>
  </si>
  <si>
    <t>ТУ 5745-001-01386160-001</t>
  </si>
  <si>
    <t xml:space="preserve">ГОСТ 32866-2014 </t>
  </si>
  <si>
    <t>ФКУ Упрдор "Нижне-Волжское"</t>
  </si>
  <si>
    <t>ОДМ 218.3.041-2020, СТО - ЗАО «АСФАЛЬТ» - 001-2012</t>
  </si>
  <si>
    <t>Защитное лакокрасочное покрытие  STILPAINT</t>
  </si>
  <si>
    <t>Мастика "Брит"</t>
  </si>
  <si>
    <t>Металлические перильные ограждения с антикоррозионным покрытием (с цинковым покрытием)</t>
  </si>
  <si>
    <t>ВЕКСА-2 М -325486,389 руб без НДС</t>
  </si>
  <si>
    <t>ВЕКСА-5 М - 566587 руб без НДС</t>
  </si>
  <si>
    <t xml:space="preserve"> ВЕКСА-10 М - 827112 руб без НДС</t>
  </si>
  <si>
    <t>ОДМ 218.2.003-2009</t>
  </si>
  <si>
    <t>Установка дорожных знаков с световозвращающей пленкой типов А, Б и В по ГОСТ Р 52290-2004</t>
  </si>
  <si>
    <t>ГОСТ Р 57144-2016 ГОСТ Р 57145-2016</t>
  </si>
  <si>
    <t>2014 ТУ 27.40.24-004-12114849-2020</t>
  </si>
  <si>
    <t>Светодиодные маячки АИР-Магистраль</t>
  </si>
  <si>
    <t>светофор дублирующий КОМЛЕД</t>
  </si>
  <si>
    <t>муляж радара Мираж-П</t>
  </si>
  <si>
    <t xml:space="preserve">Устройство переходной зоны деформационного шва из бетона В40 F2300 W12 </t>
  </si>
  <si>
    <t xml:space="preserve"> ОДМ 218.5.003-2010</t>
  </si>
  <si>
    <t>ГОСТ 18105-2010</t>
  </si>
  <si>
    <t xml:space="preserve">ГОСТ Р 53627-2009 </t>
  </si>
  <si>
    <t>ГОСТ Р 56350-2015</t>
  </si>
  <si>
    <t>ГОСТ 33149-2014</t>
  </si>
  <si>
    <t>ГОСТ Р 58350-2019</t>
  </si>
  <si>
    <t>ТУ 2240-225-49404743-2013</t>
  </si>
  <si>
    <t xml:space="preserve"> ОДМ 218.3.053-2015 </t>
  </si>
  <si>
    <t xml:space="preserve">СТО 13881083-002-2011 </t>
  </si>
  <si>
    <t>ТУ 5284-001-80560517-2011</t>
  </si>
  <si>
    <t xml:space="preserve"> ГОСТ Р 58406.1-2020</t>
  </si>
  <si>
    <t xml:space="preserve"> ГОСТ Р 57145-2016</t>
  </si>
  <si>
    <t xml:space="preserve">ОДМ 218.8.001-2009 </t>
  </si>
  <si>
    <t>ТУ 23.51.12-010-56910145-2017</t>
  </si>
  <si>
    <t xml:space="preserve"> ГОСТ 25358-2012 </t>
  </si>
  <si>
    <t>ОДМ 218.3.103-2018</t>
  </si>
  <si>
    <t>СП 82.13330.2016</t>
  </si>
  <si>
    <t>ТУ 5741-002-42873191-2006</t>
  </si>
  <si>
    <t>СТО 690590146-001-2015</t>
  </si>
  <si>
    <t>ГОСТ 30491-2012</t>
  </si>
  <si>
    <t>Композитное пролетное строение, изготовленное методом вакуумной инфузии</t>
  </si>
  <si>
    <t>ГОСТ Р 54928-2012</t>
  </si>
  <si>
    <t>СП 52.13330-2011</t>
  </si>
  <si>
    <t>Установка фронтальных демпферных ограждений</t>
  </si>
  <si>
    <t>ГОСТ 33128-2014</t>
  </si>
  <si>
    <t>Буфер дорожный пластиковый</t>
  </si>
  <si>
    <t>Светодиодный осветительный прибор  LEDEL Street X1/84Ш28/4б0К/05/КDU</t>
  </si>
  <si>
    <t>Светильник ЖКУ -16-250-001 с/с IР 54</t>
  </si>
  <si>
    <t>СТО 48969383-01.3-2014</t>
  </si>
  <si>
    <t>Устройство защитного покрытия тротуаров из 2-компонентного эпоксидно-полиуретанового полимерного материала SikaCor Elastomatic TF</t>
  </si>
  <si>
    <t xml:space="preserve"> 2018-07-03</t>
  </si>
  <si>
    <t>ОДМ 218.3.083-2016</t>
  </si>
  <si>
    <t>Устройство водопропускных труб открытым способом</t>
  </si>
  <si>
    <t>Парапетное ограждение</t>
  </si>
  <si>
    <t>СТО 33460521.002-2014</t>
  </si>
  <si>
    <t>СТО 5952-004-98214589-2011</t>
  </si>
  <si>
    <t>СТО 48969383-002-2013</t>
  </si>
  <si>
    <t>ОДМ 218.3.058-2015, СТО 38956563.03-2012</t>
  </si>
  <si>
    <t>СТО 48969383-01.2-2014</t>
  </si>
  <si>
    <t>АИТС.402139.001 ТУ, ГОСТ Р 57144- 2016</t>
  </si>
  <si>
    <t>Устройство слоя из асфальтобетона типа А марки 1</t>
  </si>
  <si>
    <t>Устройство слоя из ЩМА-15</t>
  </si>
  <si>
    <t>Устройство слоя из ЩМА-10</t>
  </si>
  <si>
    <t>капитальный ремонт, ремонт, содержание</t>
  </si>
  <si>
    <t>Устройство слоя из ЩМА-20</t>
  </si>
  <si>
    <t xml:space="preserve"> ГОСТ Р 58401.2-2019</t>
  </si>
  <si>
    <t>ГОСТ Р 58401.2-2019</t>
  </si>
  <si>
    <t>СТО 36554501-048-2016 «Анкерные крепления к бетону"</t>
  </si>
  <si>
    <t>укрепление ж/б пдитами</t>
  </si>
  <si>
    <t>устройство железобетонных водоотводных лотков</t>
  </si>
  <si>
    <t>СП 46.13330-2012 "Мосты и трубы»
СП 35.13330-2011
"Мосты и трубы»
2012</t>
  </si>
  <si>
    <t>металлические водоотводные лотки</t>
  </si>
  <si>
    <t>ФКУ Упрдор "Южный Урал"</t>
  </si>
  <si>
    <t xml:space="preserve">м2 </t>
  </si>
  <si>
    <t>тн</t>
  </si>
  <si>
    <t xml:space="preserve">реконструкция </t>
  </si>
  <si>
    <t>ремонт, капитальный ремонт</t>
  </si>
  <si>
    <t>ремонт, содержание, капитальный ремонт</t>
  </si>
  <si>
    <t>ГОСТ 33119-2014</t>
  </si>
  <si>
    <t>ГОСТ Р 58406.2-2020, ПНСТ 184-2019</t>
  </si>
  <si>
    <t>ГОСТ Р 58406.2-2020, ПНСТ 184-2016.</t>
  </si>
  <si>
    <t xml:space="preserve">  СТО 48969383-01.1-2014 </t>
  </si>
  <si>
    <t xml:space="preserve">ПНСТ 183-2019 </t>
  </si>
  <si>
    <t xml:space="preserve">ГОСТ Р 58406.1-2020 </t>
  </si>
  <si>
    <t xml:space="preserve">ГОСТ Р 58406.1-2020, ПНСТ 183-2016
</t>
  </si>
  <si>
    <t xml:space="preserve">ПНСТ 183-2016 </t>
  </si>
  <si>
    <t xml:space="preserve">ГОСТ 31015-2002               ГОСТ Р 52056-2003 </t>
  </si>
  <si>
    <t>ГОСТ Р 52289-2004,                                 ТУ 5284-004-25473260-2011</t>
  </si>
  <si>
    <t xml:space="preserve">СТО 57955084.001-2014 </t>
  </si>
  <si>
    <t>ГОСТ 33128-2014, ГОСТ Р 58350-2019</t>
  </si>
  <si>
    <t>Год разработки</t>
  </si>
  <si>
    <t>Укрепление откосов геотекстилем "Дорнит-2"</t>
  </si>
  <si>
    <t>СТО 99479410-012-2013</t>
  </si>
  <si>
    <t>ОДМ 218.2.002-2009, ОДМ 218.2.025-2012</t>
  </si>
  <si>
    <t>ОДМ 218.3.027-2013</t>
  </si>
  <si>
    <t>Технология устройства слоев покрытия из асфальтбетонных смесей с применением композиционного материала «АДМ-2»</t>
  </si>
  <si>
    <t>Устройство перильного ограждения из композиционных материалов ООО «ТрансТехКомпозит»</t>
  </si>
  <si>
    <t>Нанесение горизонтальной разметки с применением холодного пластика</t>
  </si>
  <si>
    <t>Нанесение горизонтальной разметки с применением холодного пластика "Highway"</t>
  </si>
  <si>
    <t>Восстановление несущей способности и санация водопропускных труб из железобетона по технологии V-LOCK (ООО "ЦентрГеоТехнологий")</t>
  </si>
  <si>
    <t>Технология холодной регенерации (ресайклинг)</t>
  </si>
  <si>
    <t>Плиты полистирольные вспененные экструзионные ПЕНОПЛЭКС®44 (ООО «ПЕНОПЛЭКС СПб»)</t>
  </si>
  <si>
    <t>Санация водопропускных труб полимерно-тканевым рукавом ("труба-чулок") (ООО «РЭМИСС»)</t>
  </si>
  <si>
    <t>Технология применения стыковочных битумно-полимерных лент "БРИТ" (ООО «НОВА-Брит»)</t>
  </si>
  <si>
    <t>Устройство композитных водоотводных лотков (ООО «ТрансТехКомпозит»)</t>
  </si>
  <si>
    <t>Устройство перильного ограждения из композиционных материалов (ООО «ТрансТехКомпозит»)</t>
  </si>
  <si>
    <t>Автоматизированная система управления наружным освещением «Кулон» (ООО «Сандракс»)</t>
  </si>
  <si>
    <t>Светодиодные светильники с модульным регулированием освещенности (ООО "Барнаульский завод светотехники")</t>
  </si>
  <si>
    <t>Гидроизоляция проезжей части напыляемым жидким резиновым составом "БРИТ" (ООО "НОВА-Брит")</t>
  </si>
  <si>
    <t>Технология устройства слоев покрытий из щебеночно-мастичного асфальтобетона ЩМА 20</t>
  </si>
  <si>
    <t>СТО18603495.002-2010</t>
  </si>
  <si>
    <t>Технология устройства слоев покрытий из щебеночно-мастичного асфальтобетона ЩМА 16</t>
  </si>
  <si>
    <t>ПНСТ 183-2016, ГОСТ Р 58406.1-2020</t>
  </si>
  <si>
    <t>Устройство тонкослойного износостойкого полимерного покрытия Матакрил на пролетном строении проезжей части и тротуаров</t>
  </si>
  <si>
    <t>Технология антикоррозионной защиты с помощью системы защиты металлоконструкции STELPANT</t>
  </si>
  <si>
    <t>Устройство защитного слоя износа из литых эмульсионно-минеральных смесей типа "Сларри Сил"</t>
  </si>
  <si>
    <t>Методические рекомендации по устройству защитного слоя износа из литых эмульсионно-минеральных смесей типа "Сларри Сил" (2001)</t>
  </si>
  <si>
    <t>Методические рекомендации по восстановлению асфальтобетонных покрытий и оснований автомобильных дорог способами холодной регенерации (2002)</t>
  </si>
  <si>
    <t>ТУ 5851002-45762500-2001</t>
  </si>
  <si>
    <t>ТУ 5774-004-17925162-2003</t>
  </si>
  <si>
    <t>Гидроизоляция мостовых сооружений рулонными наплавояемыми материалами «ТЕХНОЭЛАСТМОСТ»</t>
  </si>
  <si>
    <t>Технология ремонта искусственных сооружений и цементобетонных покрытий автомобильных дорог с применением смеси ООО «БАСФ Строительные системы»</t>
  </si>
  <si>
    <t>Технология применения геосинтетических материалов в конструктивных элементах дорожной одежды и земляном полотне ООО «Гекса – нетканые материалы»</t>
  </si>
  <si>
    <t>СТО 70386662-010-2014</t>
  </si>
  <si>
    <t>Окраска опор полимерцементным составом "MasterSeal 588"</t>
  </si>
  <si>
    <t>СП 250.1325800.2016, ГОСТ 32017-2012</t>
  </si>
  <si>
    <t>Технология устройства слоев покрытия из щебеночно-мастичного асфальтобетона SMA-16</t>
  </si>
  <si>
    <t>Технология устройства слоев покрытия из асфальтобетонной смеси SP-16</t>
  </si>
  <si>
    <t>Технология применения геосинтетических материалов в конструктивных элементах дорожной одежды и земляном полотне ООО «ГАБИОНЫ МАККАФЕРРИ СНГ»</t>
  </si>
  <si>
    <t>СТО 42873191-005-2013</t>
  </si>
  <si>
    <t>Гидроизоляционная система "Рабберфлекс-55" на пролетном строении и опорных конструкциях</t>
  </si>
  <si>
    <t xml:space="preserve">СТО57955084.001-2014 </t>
  </si>
  <si>
    <t>Решетчатый настил из полимерных композитных материалов с размерами ячейки 38x38 высотой 30 мм</t>
  </si>
  <si>
    <t>Технология антикоррозионной защиты металлоконструкций пролетных строений c применением системы покрытий Хемпель</t>
  </si>
  <si>
    <t>Полнокомпозитная конструкция водоотводных лотков</t>
  </si>
  <si>
    <t xml:space="preserve"> Специальные технические условия на проектирование, строительство и эксплуатацию объекта «Строительство транспортного перехода через Керченский пролив»</t>
  </si>
  <si>
    <t>Специальные технические условия на проектирование, строительство и эксплуатацию объекта «Строительство транспортного перехода через Керченский пролив»</t>
  </si>
  <si>
    <t>Специальные технические условия на проектирование, строительство и эксплуатацию объекта «Строительство транспортного перехода через Керченский пролив».</t>
  </si>
  <si>
    <t>Технология устройства гидроизоляционной мембраны Eliminator на основе метилметакрилатной смолы на металлических, бетонных и железобетонных основаниях искусственных сооружений с последующей укладкой дорожной одежды</t>
  </si>
  <si>
    <t>СТО 68033927.001-2011</t>
  </si>
  <si>
    <t>Технология устройства деформационных швов с повышенными эксплуатационными характеристиками ООО «БАСФ Строительные системы»</t>
  </si>
  <si>
    <t>Устройство цементобетонных покрытий по ГОСТ 18105-2010</t>
  </si>
  <si>
    <t>Технология применения дорожных ограждений АО "Завод Тюменьремдормаш"</t>
  </si>
  <si>
    <t>СТО 39910803-01-2018</t>
  </si>
  <si>
    <t>Технология применения пластиковых водопропускных труб ПК «Стеклокомпозит»</t>
  </si>
  <si>
    <t>Устройство слоя дорожной одежды из грунта укрепленного комплексным вяжущим (с полимерно-минеральной композицией Nicoflok)</t>
  </si>
  <si>
    <t>Устройство шумозащитных экранов марки ПШ-А3-К</t>
  </si>
  <si>
    <t>Технология применения стыковочных битумно-полимерных лент "БИТАРЕЛ"</t>
  </si>
  <si>
    <t>Конструкции армагрунтовые "Системы Макволл" с креплением грунтовых откосов бетонными блоками</t>
  </si>
  <si>
    <t>Применение полимерной грунтовки по типу "Colzumix"</t>
  </si>
  <si>
    <t>ГОСТ Р 52128-2003</t>
  </si>
  <si>
    <t>Технология устройства слоев покрытий из щебеночно-мастичного асфальтобетона ЩМА 8 на ПБВ 90</t>
  </si>
  <si>
    <t>Технология применения геосинтетических материалов в конструктивных элементах дорожной одежды и земляном полотне ООО «Хюскер»</t>
  </si>
  <si>
    <t>Устройство армогрунтовых подпорных стен</t>
  </si>
  <si>
    <t>Технология устройства слоев дорожной одежды из асфальтобетона А 16 ВТ</t>
  </si>
  <si>
    <t>Технология устройства слоев дорожной одежды из асфальтобетона А 22 НТ</t>
  </si>
  <si>
    <t>Технология устройства слоев покрытий из щебеночно-мастичного асфальтобетона ЩМА 16 на ПБВ 90</t>
  </si>
  <si>
    <t>Окраска опор краской «Армокот С101»</t>
  </si>
  <si>
    <t>Технология устройства слоев покрытий из щебеночно-мастичного асфальтобетона ЩМА 11 на ПБВ 90</t>
  </si>
  <si>
    <t>Стационарные светильники со светодиодными источниками света для освещения улиц и дорог FREGAT LED</t>
  </si>
  <si>
    <t>Материал нетканый геотекстильный "КАНВАЛАН"</t>
  </si>
  <si>
    <t xml:space="preserve">Технология применения геосинтетических материалов в конструктивных элементах дорожной одежды и земляном полотне ООО «Тенсар Инновэйтив Солюшнз» </t>
  </si>
  <si>
    <t>Технология устройства слоев дорожной одежды из асфальтобетона А 22 НН</t>
  </si>
  <si>
    <t>Технология устройства слоев дорожной одежды из асфальтобетона А 16 ОН</t>
  </si>
  <si>
    <t>ГОСТ Р 58406.2-2020</t>
  </si>
  <si>
    <t>Технология устройства слоев дорожной одежды из асфальтобетона А 16 НН</t>
  </si>
  <si>
    <t>Технология устройства слоев дорожной одежды из асфальтобетона А 16 ВН</t>
  </si>
  <si>
    <t>Технология устройства слоев дорожной одежды из асфальтобетона А 32 ОТ</t>
  </si>
  <si>
    <t>Технология устройства слоев дорожной одежды из асфальтобетона А 32 ОН</t>
  </si>
  <si>
    <t>Технология устройства слоев дорожной одежды из асфальтобетона А 22 ОН</t>
  </si>
  <si>
    <t>Технология устройства слоев дорожной одежды из асфальтобетона А 32 НН</t>
  </si>
  <si>
    <t>Технология устройства слоев дорожной одежды из асфальтобетона А 22 ВН</t>
  </si>
  <si>
    <t>Технология устройства слоев дорожной одежды из асфальтобетона А 16 ВН на ПБВ 130</t>
  </si>
  <si>
    <t>Технология устройства освещения автомобильных дорог с применением светодиодных уличных светильников SUPER STREET 150</t>
  </si>
  <si>
    <t>ТУ 3461-032-60320484-2013</t>
  </si>
  <si>
    <t>Технология применения элементов конструкции систем водоотвода с повышенными эксплуатационными характеристиками ООО «РЕКСТРОМ-К»</t>
  </si>
  <si>
    <t>СТО 5952-003-98214589-2011</t>
  </si>
  <si>
    <t>Технология применения стеклопластиковых водопропускных труб АО «Стеклонит»</t>
  </si>
  <si>
    <t>СТО 00204961-017-2015</t>
  </si>
  <si>
    <t>ГОСТ Р 52766-2007</t>
  </si>
  <si>
    <t>ГОСТ 32830-2014, ГОСТ 32953-2014</t>
  </si>
  <si>
    <t>Технология устройства слоев покрытий из резино-дисперсно-армированного асфальтобетона</t>
  </si>
  <si>
    <t xml:space="preserve"> СТО 27843643-001-2016</t>
  </si>
  <si>
    <t>ТУ 23.64.10-001- 19622632-2017</t>
  </si>
  <si>
    <t>Гидроизоляция мостового полотна герметиком MASTI-K 177/183</t>
  </si>
  <si>
    <t>Устройство перильного ограждения из композиционных материалов АО "Завод Тюменьремдормаш"</t>
  </si>
  <si>
    <t>Технология защиты искусственных сооружений от коррозии и старения с применением эмульсии битумной латексной ООО «Инновационные технологии»</t>
  </si>
  <si>
    <t>СТО 48969383-01.1-2014</t>
  </si>
  <si>
    <t>Технология виброрезонансной деструктуризации цементобетонных покрытий и оснований</t>
  </si>
  <si>
    <t>Методические рекомендации по ремонту цементобетонных покрытий методом виброрезонансного разрушения (2007)</t>
  </si>
  <si>
    <t>Технология ремонта цементобетонного покрытия методом фрагментации путем воздействия ударно-вращательного механизма</t>
  </si>
  <si>
    <t>ОДМ 218.3.025-2012</t>
  </si>
  <si>
    <t>Технология применения геосинтетических материалов в конструктивных элементах дорожной одежды и земляном полотне ООО «НПК СЛАВРОС»</t>
  </si>
  <si>
    <t>ОДМ 218.2.046-2014</t>
  </si>
  <si>
    <t>Устройство деформационного шва «TENSA»</t>
  </si>
  <si>
    <t>ТУ 5851-001-45762500-2000</t>
  </si>
  <si>
    <t>Рекомендации по использованию эффективных композиционных материалов при обустройстве мостовых сооружений (2003)</t>
  </si>
  <si>
    <t>Стационарные светильники со светодиодными источниками света для освещения улиц и дорог HIGHWAY LED</t>
  </si>
  <si>
    <t>СП 52.13330.2016</t>
  </si>
  <si>
    <t>Технология устройства слоев покрытий из щебеночно-мастичного асфальтобетона ЩМА 20 на ПБВ 90</t>
  </si>
  <si>
    <t>СТО ИСМ 58748660-02-2010</t>
  </si>
  <si>
    <t>СТО 77310225.002-2009</t>
  </si>
  <si>
    <t xml:space="preserve">Поручение Минтранса России от 19.01.23010 №ОБ-8-Пр </t>
  </si>
  <si>
    <t>Технология применения металлических гофрированных водопропускных труб ООО «ДорГеоТех»</t>
  </si>
  <si>
    <t>ОДМ 218.2.001-2009</t>
  </si>
  <si>
    <t>ГОСТ Р 52282-2004</t>
  </si>
  <si>
    <t>ОДМ 218.8.008-2017</t>
  </si>
  <si>
    <t xml:space="preserve">Устройство основания дорожной одежды из «тощего» бетона </t>
  </si>
  <si>
    <t>Методические рекомендации
по устройству оснований дорожных одежд из «тощего» бетона» (2003)</t>
  </si>
  <si>
    <t>Устройство деформационного шва МТШ</t>
  </si>
  <si>
    <t>ОДМ 218.2.025-2012</t>
  </si>
  <si>
    <t>Ограждение удерживающее боковое тросового типа для автомобилей дорожное двухстороннее</t>
  </si>
  <si>
    <t>Технология применения геосинтетических материалов в конструктивных элементах дорожной одежды и земляном полотне ООО «МИАКОМ СПб»</t>
  </si>
  <si>
    <t>Устройство конструкций деформационных швов «Торма-Мост» в мостовых сооружениях с применением герметика битумно-полимерного «Ижора"</t>
  </si>
  <si>
    <t>Дренажные брикеты «Козинаки»</t>
  </si>
  <si>
    <t>Материал объемный геосотовый (геоячейки) "Геосив"</t>
  </si>
  <si>
    <t>Технология применения сборных металлических гофрированных конструкций «MULTIPLATE» и «SUPERCOR»</t>
  </si>
  <si>
    <t>СТО 49998524-002-2013</t>
  </si>
  <si>
    <t>СТО 3784.0315-001-2013</t>
  </si>
  <si>
    <t>СТО 80843267-004-2016</t>
  </si>
  <si>
    <t>Комплексы сооружений очистки сточных вод ООО "Биопласт"</t>
  </si>
  <si>
    <t>Технология применения объемных сетчатых конструкций для защиты от эрозии и оползней ООО «ГАБИОНЫ МАККАФЕРРИ СНГ»</t>
  </si>
  <si>
    <t>СТО 29803257-04-2016</t>
  </si>
  <si>
    <t>Технология устройства слоев покрытий из щебеночно-мастичного асфальтобетона ЩМА 22 на ПБВ-40</t>
  </si>
  <si>
    <t>Устройство водоочистных сооружений ВЕКСА</t>
  </si>
  <si>
    <t>ТУ 4859-001-98116734-2007</t>
  </si>
  <si>
    <t>Технология применения ограждающих конструкций ООО «ПГМ-Городское Пространство»</t>
  </si>
  <si>
    <t>Устройство водопропускной трубы из композитных  материалов (ООО «ТрансТехКомпозит»)</t>
  </si>
  <si>
    <t>СТО  32465249-001-2015</t>
  </si>
  <si>
    <t>Применение технологии 3D нивелирования при выполнении работ по устройству земляного полотна, оснований дорожной одежды и асфальтобетонного покрытия</t>
  </si>
  <si>
    <t>нормативной документации нет, 2016</t>
  </si>
  <si>
    <t>Пункт метеоконтроля (монтаж дорожного датчика IRS31PRO-UMB)</t>
  </si>
  <si>
    <t>Окраска пролетного строения краской "Изокрил Финиш 50"</t>
  </si>
  <si>
    <t>Технология применения дорожных ограждений ООО «Штарком»</t>
  </si>
  <si>
    <t>ТУ 5899-002-61548960-2010</t>
  </si>
  <si>
    <t>ТУ 2313-031-11253649-2013</t>
  </si>
  <si>
    <t>ГОСТ Р 50970-2011</t>
  </si>
  <si>
    <t>Применение дорожных знаков с покрытием из пленки типа Iб с очень высокой интенсивностью световозвращения (цветоустойчивость Ц2)</t>
  </si>
  <si>
    <t>Монтаж фильтра ФОПС (фильтр очистки поверхностных стоков)</t>
  </si>
  <si>
    <t>СТО 64235108-002-2016</t>
  </si>
  <si>
    <t>ТУ 27.40.24-004-12114849-2020</t>
  </si>
  <si>
    <t>Светодиодные маячки для дорожного покрытия</t>
  </si>
  <si>
    <t xml:space="preserve">ТУ 27.40.24-003-12114849-2020
</t>
  </si>
  <si>
    <t>Смесь для тонкой отделки и выравнивания бетонных и железобетонных изделий (ООО  "Гидроцем")</t>
  </si>
  <si>
    <t>ТУ 23.64.10-001-47960109-2019</t>
  </si>
  <si>
    <t>Устройство имитаторов комплексов фотовидеофиксации нарушений правил дорожного движения</t>
  </si>
  <si>
    <t>ГОСТ Р 50856-96</t>
  </si>
  <si>
    <t>ГОСТ IEC 60598-2-13-2011</t>
  </si>
  <si>
    <t>СТО 69664937-001-2013</t>
  </si>
  <si>
    <t xml:space="preserve">  СТО 01393674-011-2016</t>
  </si>
  <si>
    <t>Устройство переходных зон конструкций деформационных швов с применением эластобетона FLEX CRETE</t>
  </si>
  <si>
    <t>СТО 53149890.001-2018</t>
  </si>
  <si>
    <t>Технология устройства освещения автомобильных дорог с повышенными эксплуатационными характеристиками, с применением светильников ООО «Клейтон»</t>
  </si>
  <si>
    <t>Лампы натриевые высокого давления серии NAV</t>
  </si>
  <si>
    <t>ТУ 27.40.15-001-00214209-2017</t>
  </si>
  <si>
    <t>Технология применения металлических гофрированных водопропускных труб ООО «ПК СЗ»</t>
  </si>
  <si>
    <t>Устройство температурно-неразрезных пролетных строений из сборных железобетонных предварительно напряженных балок, изготавливаемых в унифицированной опалубке с монолитной плитой проезжей части</t>
  </si>
  <si>
    <t>Методические рекомендации по применению конструкций температурно-неразрезных пролетных строений (2003)</t>
  </si>
  <si>
    <t xml:space="preserve">нет </t>
  </si>
  <si>
    <t>Устройство защитных переходных зон
деформационных швов с применением полимербетона BETOFLEX</t>
  </si>
  <si>
    <t>СТО 41986898-01-2017</t>
  </si>
  <si>
    <t>СТО 3461-035-05758434-2015</t>
  </si>
  <si>
    <t>Технология устройства освещения автомобильных дорог с повышенными эксплуатационными характеристиками ООО «Лихославльский завод «Светотехника»</t>
  </si>
  <si>
    <t>СТО
34390716.018-2009</t>
  </si>
  <si>
    <t>Технология устройства слоев дорожной одежды из асфальтобетона А 16 НТ</t>
  </si>
  <si>
    <t>Технология устройства слоев покрытий из щебеночно-мастичного асфальтобетона ЩМА 12</t>
  </si>
  <si>
    <t>Локальные очистные сооружения системы дождевой канализации из армированного стеклопластика (ООО "Завод полиэтиленовых конструкций")</t>
  </si>
  <si>
    <t>ТУ 2291-001-38147148-11</t>
  </si>
  <si>
    <t>Складывающиеся опоры фланцевые граненные П-ФГ-16</t>
  </si>
  <si>
    <t>СТО 57955084.001-2014</t>
  </si>
  <si>
    <t>Технология устройства слоев покрытий из щебеночно-мастичного асфальтобетона ЩМА 19</t>
  </si>
  <si>
    <t>Технология устройства слоев покрытий из щебеночно-мастичного асфальтобетона ЩМА 19 на ПБВ 60</t>
  </si>
  <si>
    <t>Нанесение горизонтальной разметки безвоздушным способом</t>
  </si>
  <si>
    <t>Методические рекомендации по устройству горизонтальной дорожной разметки безвоздушным способом
(2001)</t>
  </si>
  <si>
    <t>ОДМ 218.3.045-2015</t>
  </si>
  <si>
    <t>СТО 334 52160.03-2010</t>
  </si>
  <si>
    <t>Технология устройства слоев покрытия из асфальтобетонной смеси SP-22</t>
  </si>
  <si>
    <t>Технология устройства слоев покрытия из асфальтобетонной смеси SP-12</t>
  </si>
  <si>
    <t>Технология устройства слоев покрытия из асфальтобетонной смеси SP-19</t>
  </si>
  <si>
    <t>Технология устройства слоев покрытия из асфальтобетонной смеси SP-25</t>
  </si>
  <si>
    <t>Технология устройства слоев покрытия из щебеночно-мастичного асфальтобетона SMA-11</t>
  </si>
  <si>
    <t>Технология устройства слоев покрытия из щебеночно-мастичного асфальтобетона ЩМА 9</t>
  </si>
  <si>
    <t>Технология устройства слоев покрытий из щебеночно-мастичного асфальтобетона ЩМА 20 на ПБВ 60</t>
  </si>
  <si>
    <t>СТО 39790001.01-2007</t>
  </si>
  <si>
    <t>Устройство лотков из композитного материала НПП «АпАТэК"</t>
  </si>
  <si>
    <t xml:space="preserve">Распоряжение Росавтодора от 06.12.2001 № ОС-502-р </t>
  </si>
  <si>
    <t xml:space="preserve"> СТО 99479410-012-2013, ОДМ 218.3.046-2015</t>
  </si>
  <si>
    <t>ТУ 2312-001-54359536-2011</t>
  </si>
  <si>
    <t>ТУ 5775-001-17187505-95</t>
  </si>
  <si>
    <t>Установка ветро-солнечной автономной электростанции со светильником марки АФСВ</t>
  </si>
  <si>
    <t>ГОСТ Р 56127-2014,                                        ГОСТ Р 51991-2002</t>
  </si>
  <si>
    <t>ГОСТ Р 54350-2015</t>
  </si>
  <si>
    <t>Технология применения геосинтетических материалов в конструктивных элементах дорожной одежды и земляном полотне ООО «Волжский завод текстильных материалов» (ООО «ВЗТМ»)</t>
  </si>
  <si>
    <t>СТО 80193846-018-2014</t>
  </si>
  <si>
    <t>Технология устройства слоев дорожной одежды из асфальтобетона А 32 НТ</t>
  </si>
  <si>
    <t>Технология устройства слоев дорожной одежды из асфальтобетона А 8 ВЛ</t>
  </si>
  <si>
    <t>Технология устройства слоев дорожной одежды из асфальтобетона А 5 ВЛ</t>
  </si>
  <si>
    <t xml:space="preserve">ГОСТ Р 58406.2-2020, ПНСТ 184-2016 </t>
  </si>
  <si>
    <t>ПНСТ 184-2016</t>
  </si>
  <si>
    <t>ПНСТ 184-2019</t>
  </si>
  <si>
    <t>ГОСТ Р 58406.2-2020, ПНСТ 184-2016</t>
  </si>
  <si>
    <t>СТО 64794150.005-2015</t>
  </si>
  <si>
    <t>Технология устройства слоев покрытий из щебеночно-мастичного асфальтобетона ЩМА 16 на ПБВ 60</t>
  </si>
  <si>
    <t>Технология устройства слоев покрытий из щебеночно-мастичного асфальтобетона ЩМА 15 на ПБВ 60</t>
  </si>
  <si>
    <t>Ремонт поверхностей балок и пролётных строений составом КТтрон-3 Т499 (ООО «НТЦ «КровТрейд»)</t>
  </si>
  <si>
    <t>СТО 62035492.007-2014</t>
  </si>
  <si>
    <t>Рекомендации  по использованию эффективных композиционных материалов при обустройстве мостовых сооружений (2003)</t>
  </si>
  <si>
    <t>ТУ 63.40059322.08.08</t>
  </si>
  <si>
    <t>ГОСТ Р 56127-2014</t>
  </si>
  <si>
    <t>ГОСТ Р 55029-2012</t>
  </si>
  <si>
    <t>ГОСТ Р 56338-2015</t>
  </si>
  <si>
    <t>ОДМ 218.5.003-2010</t>
  </si>
  <si>
    <t>Укрепление откосов решеткой "Ультранит 3D-60"</t>
  </si>
  <si>
    <t>ОДМ 218.3.032-2013</t>
  </si>
  <si>
    <t>Технология устройства слоев дорожной одежды из асфальтобетона А 16 ВН на ПБВ 90</t>
  </si>
  <si>
    <t>СТО НОСТРОЙ 2.25.27-2011</t>
  </si>
  <si>
    <t>СТО 88902325-01-2014</t>
  </si>
  <si>
    <t>ГОСТ Р 58654-2019</t>
  </si>
  <si>
    <t>Технология применения литого асфальтобетона</t>
  </si>
  <si>
    <t>ГОСТ Р 54401-2011</t>
  </si>
  <si>
    <t>ГОСТ Р 56127-2014,                                    ГОСТ Р 51991-2002</t>
  </si>
  <si>
    <t>ТУ  3461-032-60320484-2013</t>
  </si>
  <si>
    <t>ПНСТ-114-2016</t>
  </si>
  <si>
    <t>Усиление железобетонных конструкций композитными материалами Sika</t>
  </si>
  <si>
    <t>СТО 13613997-001-2011</t>
  </si>
  <si>
    <t xml:space="preserve"> ОДМ 218.2.025-2012</t>
  </si>
  <si>
    <t>Рекомендации по использованию эффективных композиционных материалов при обустройстве мостовых сооружений(2003)</t>
  </si>
  <si>
    <t xml:space="preserve"> СП 35.13330.2011</t>
  </si>
  <si>
    <t>ОДМ 218.2.003-2007, ГОСТ Р 52056-2003</t>
  </si>
  <si>
    <t>ГОСТ 31015-2002, ГОСТ Р 52056-2003</t>
  </si>
  <si>
    <t>Технология устройства слоев дорожной одежды из асфальтобетона А 22 ОТ</t>
  </si>
  <si>
    <t xml:space="preserve">ГОСТ Р 58406.2-2020, ГОСТ Р 58406.1-2020  </t>
  </si>
  <si>
    <t xml:space="preserve">ГОСТ Р 58406.2-2020 </t>
  </si>
  <si>
    <t>СТО 77310225.001-2009 Лента стыковочная битумно-полимерная «БРИТ». Правила применения</t>
  </si>
  <si>
    <t>Технология применения стыковочных битумно-полимерных лент "Лендор" (ООО "ТЕХПРОГРЕСС")</t>
  </si>
  <si>
    <t>СТО 18314696-005-2014</t>
  </si>
  <si>
    <t>ГОСТ 33151-2014</t>
  </si>
  <si>
    <t>Технология устройства слоев покрытий из щебеночно-мастичного асфальтобетона ЩМА 22</t>
  </si>
  <si>
    <t>СТО 34390716.017-2009,  СТО 34390716.018-2009</t>
  </si>
  <si>
    <t>Биомат "Арнит" (самовоспроизводящяяся система укрепления грунта)</t>
  </si>
  <si>
    <t>Технология повышения стойкости эксплуатируемых асфальтобетонных покрытий к воздействию погодно-климатических факторов с применением пропиточного состава «ДОРСАН»</t>
  </si>
  <si>
    <t>Устройство прослойки из геосинтетического рулонного материала "Геолен" (ООО "ГеоЛайн")</t>
  </si>
  <si>
    <t>Устройство геосетки "Армопол" (ООО "ГеоЛайн")</t>
  </si>
  <si>
    <t>СТО 18603495.002-2010</t>
  </si>
  <si>
    <t>Технология применения георешеток из стекловолокна ССНП-ХАЙВЕЙ (АО "СТЕКЛОНиТ")</t>
  </si>
  <si>
    <t>Устройство защитных слоев износа "Микросюрфейсинг" из литых  эмульсионно-минеральных смесей</t>
  </si>
  <si>
    <t>Композитные водоотводные лотки ООО "Композитные Технологии и Оснастка"</t>
  </si>
  <si>
    <t>Технология применения пластиковых водопропускных труб ООО «Новые Трубные Технологии»</t>
  </si>
  <si>
    <t>СТО 42873191-010-2015</t>
  </si>
  <si>
    <t>Устройство перильного ограждения из композиционных материалов ООО "Нанотехнологический центр композитов"</t>
  </si>
  <si>
    <t>СТО 38276489.004-2017</t>
  </si>
  <si>
    <t>Технология применения геосинтетических материалов в конструктивных элементах дорожной одежды и земляном полотне ООО «РГК»</t>
  </si>
  <si>
    <t>Технология применения геосинтетических материалов в конструктивных элементах дорожной одежды и земляном полотне ООО «Рекстром-К»</t>
  </si>
  <si>
    <t>Технология устройства слоев покрытий из щебеночно-мастичного асфальтобетона ЩМА 20 на БНД 70/100</t>
  </si>
  <si>
    <t xml:space="preserve">Методические  рекомендации по  устройству  верхних  слоёв  дорожных  покрытий из щебёночно-мастичного  асфальтобетона (2012)    </t>
  </si>
  <si>
    <t>Технология устройства слоев покрытий из щебеночно-мастичного асфальтобетона ЩМА 16 на БНД 70/100</t>
  </si>
  <si>
    <t>ПНСТ 183-2016</t>
  </si>
  <si>
    <t xml:space="preserve">ПНСТ 183-2016
</t>
  </si>
  <si>
    <t xml:space="preserve"> ПНСТ 183-2016
</t>
  </si>
  <si>
    <t>Устройство верхнего слоя покрытия из  мелкозернистой асфальтобетонной смеси типа Б марки I на ПБВ-90</t>
  </si>
  <si>
    <t xml:space="preserve"> ГОСТ Р 52056-2003</t>
  </si>
  <si>
    <t>Технология устройства слоев покрытия из асфальтбетонных смесей с применением композиционного материала УНИРЕМ</t>
  </si>
  <si>
    <t>СТО 44419355-001-2015</t>
  </si>
  <si>
    <t xml:space="preserve"> СТО 99479410-012-2013</t>
  </si>
  <si>
    <t>Технология устройства тонкослойного фрикционного износостойкого защитного покрытия "Тонфриз-слой"</t>
  </si>
  <si>
    <t>Рекомендации по устройству тонких фрикционных износостойких защитных слоев из горячих асфальтобетонных смесей с применением модифицированных вяжущих (2009)</t>
  </si>
  <si>
    <t>Устройство композитных водоотводных лотков (ООО «СПК»)</t>
  </si>
  <si>
    <t>СТО 95067484-02-2014</t>
  </si>
  <si>
    <t>Устройство буровых свай в обсадных извлекаемых металлических трубах буровой   машиной «BAUER» (вращательное бурение) с заполнением скважин (труб) бетоном B25 F300 методом вертикально перемещаемой трубы.  Использование    ультразвукового  прибора   «Пульсар 2.2 ДБС»  при  контроле    качества  работ</t>
  </si>
  <si>
    <t>Технология применения литого асфальтобетона (ООО «РЭМИСС»)</t>
  </si>
  <si>
    <t>СТО 99479410-001-2014</t>
  </si>
  <si>
    <t>СТО 17368901-006-2015</t>
  </si>
  <si>
    <t>Устройство защитных слоев износа "Микросюрфейсинг" из литых  эмульсионно-минеральных смесей (АО "ГП РАД")</t>
  </si>
  <si>
    <t>Технология устройства слоев покрытий из щебеночно-мастичного асфальтобетона ЩМА 8</t>
  </si>
  <si>
    <t>СТО 64794150.016-2015,
 СТО 5952-019-98214589-2012</t>
  </si>
  <si>
    <t>Технология устройства слоев покрытий из щебеночно-мастичного асфальтобетона ЩМА 22 на ПБВ-60</t>
  </si>
  <si>
    <t xml:space="preserve"> ПНСТ 183-2016</t>
  </si>
  <si>
    <t>Метод бестраншейной прокладки водопропускных труб</t>
  </si>
  <si>
    <t>Технология устройства слоев покрытия из щебеночно-мастичного асфальтобетона ЩМА 11</t>
  </si>
  <si>
    <t>Нормативно-техническая документация</t>
  </si>
  <si>
    <t>Год применения</t>
  </si>
  <si>
    <t>Единица измерения</t>
  </si>
  <si>
    <t>Приложение № 9</t>
  </si>
  <si>
    <t>Наименование новых технологий и материалов</t>
  </si>
  <si>
    <t xml:space="preserve">Средняя стоимость за единицу измерения новых технологий и материалов в указанном году, рублей </t>
  </si>
  <si>
    <t>Наименование аналогичных технологий и материалов, не относящихся к новым и использовавшихся при выполнении дорожных работ в указанном году</t>
  </si>
  <si>
    <t>Информация о применении новых технологий и материалов в подведомственных Росавтодору федеральных казенных учреждениях за период 2018–2020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</si>
</sst>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vertAlign val="superscript"/>
      <sz val="14"/>
      <color indexed="8"/>
      <name val="Times New Roman"/>
      <family val="1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3" fillId="0" borderId="0" xfId="61" applyFont="1">
      <alignment/>
      <protection/>
    </xf>
    <xf numFmtId="0" fontId="53" fillId="0" borderId="10" xfId="61" applyFont="1" applyBorder="1" applyAlignment="1">
      <alignment horizontal="center" vertical="center" wrapText="1"/>
      <protection/>
    </xf>
    <xf numFmtId="0" fontId="53" fillId="0" borderId="10" xfId="61" applyFont="1" applyFill="1" applyBorder="1" applyAlignment="1">
      <alignment horizontal="center" vertical="center" wrapText="1"/>
      <protection/>
    </xf>
    <xf numFmtId="0" fontId="53" fillId="0" borderId="0" xfId="61" applyFont="1" applyFill="1">
      <alignment/>
      <protection/>
    </xf>
    <xf numFmtId="0" fontId="53" fillId="0" borderId="0" xfId="61" applyFont="1" applyAlignment="1">
      <alignment horizontal="center" vertical="center" wrapText="1"/>
      <protection/>
    </xf>
    <xf numFmtId="0" fontId="53" fillId="0" borderId="0" xfId="61" applyFont="1" applyAlignment="1">
      <alignment horizontal="right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 quotePrefix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72" fontId="54" fillId="0" borderId="10" xfId="70" applyNumberFormat="1" applyFont="1" applyFill="1" applyBorder="1" applyAlignment="1">
      <alignment horizontal="center" vertical="center" wrapText="1"/>
      <protection/>
    </xf>
    <xf numFmtId="4" fontId="54" fillId="0" borderId="10" xfId="70" applyNumberFormat="1" applyFont="1" applyFill="1" applyBorder="1" applyAlignment="1">
      <alignment horizontal="center" vertical="center"/>
      <protection/>
    </xf>
    <xf numFmtId="4" fontId="5" fillId="0" borderId="10" xfId="99" applyNumberFormat="1" applyFont="1" applyFill="1" applyBorder="1" applyAlignment="1">
      <alignment horizontal="center" vertical="center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0" xfId="61" applyFont="1" applyFill="1">
      <alignment/>
      <protection/>
    </xf>
    <xf numFmtId="0" fontId="5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5" fillId="34" borderId="10" xfId="61" applyFont="1" applyFill="1" applyBorder="1" applyAlignment="1">
      <alignment horizontal="center" vertical="center" wrapText="1"/>
      <protection/>
    </xf>
    <xf numFmtId="0" fontId="55" fillId="0" borderId="0" xfId="61" applyFont="1" applyAlignment="1">
      <alignment horizontal="center" vertical="center" wrapText="1"/>
      <protection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9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18" xfId="56"/>
    <cellStyle name="Обычный 12" xfId="57"/>
    <cellStyle name="Обычный 13" xfId="58"/>
    <cellStyle name="Обычный 15" xfId="59"/>
    <cellStyle name="Обычный 18" xfId="60"/>
    <cellStyle name="Обычный 2" xfId="61"/>
    <cellStyle name="Обычный 2 2" xfId="62"/>
    <cellStyle name="Обычный 2 3" xfId="63"/>
    <cellStyle name="Обычный 21" xfId="64"/>
    <cellStyle name="Обычный 22" xfId="65"/>
    <cellStyle name="Обычный 23" xfId="66"/>
    <cellStyle name="Обычный 25" xfId="67"/>
    <cellStyle name="Обычный 27" xfId="68"/>
    <cellStyle name="Обычный 29" xfId="69"/>
    <cellStyle name="Обычный 3" xfId="70"/>
    <cellStyle name="Обычный 3 3" xfId="71"/>
    <cellStyle name="Обычный 3 4" xfId="72"/>
    <cellStyle name="Обычный 3 5" xfId="73"/>
    <cellStyle name="Обычный 3 6" xfId="74"/>
    <cellStyle name="Обычный 33" xfId="75"/>
    <cellStyle name="Обычный 34" xfId="76"/>
    <cellStyle name="Обычный 36" xfId="77"/>
    <cellStyle name="Обычный 4" xfId="78"/>
    <cellStyle name="Обычный 40" xfId="79"/>
    <cellStyle name="Обычный 41" xfId="80"/>
    <cellStyle name="Обычный 47" xfId="81"/>
    <cellStyle name="Обычный 48" xfId="82"/>
    <cellStyle name="Обычный 49" xfId="83"/>
    <cellStyle name="Обычный 5" xfId="84"/>
    <cellStyle name="Обычный 51" xfId="85"/>
    <cellStyle name="Обычный 52" xfId="86"/>
    <cellStyle name="Обычный 54" xfId="87"/>
    <cellStyle name="Обычный 56" xfId="88"/>
    <cellStyle name="Обычный 58" xfId="89"/>
    <cellStyle name="Обычный 59" xfId="90"/>
    <cellStyle name="Обычный 6" xfId="91"/>
    <cellStyle name="Обычный 6 2" xfId="92"/>
    <cellStyle name="Обычный 60" xfId="93"/>
    <cellStyle name="Обычный 61" xfId="94"/>
    <cellStyle name="Обычный 62" xfId="95"/>
    <cellStyle name="Обычный 7" xfId="96"/>
    <cellStyle name="Обычный 8" xfId="97"/>
    <cellStyle name="Обычный 9" xfId="98"/>
    <cellStyle name="Обычный_Ведомость объёмов работ дорога М-2 Белгород 03.11.10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Стиль 1" xfId="106"/>
    <cellStyle name="Текст предупреждения" xfId="107"/>
    <cellStyle name="Comma" xfId="108"/>
    <cellStyle name="Comma [0]" xfId="109"/>
    <cellStyle name="Финансовый 2" xfId="110"/>
    <cellStyle name="Хороший" xfId="11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543"/>
  <sheetViews>
    <sheetView tabSelected="1" view="pageLayout" zoomScale="50" zoomScaleNormal="70" zoomScaleSheetLayoutView="40" zoomScalePageLayoutView="50" workbookViewId="0" topLeftCell="A1">
      <selection activeCell="A1" sqref="A1:N543"/>
    </sheetView>
  </sheetViews>
  <sheetFormatPr defaultColWidth="9.140625" defaultRowHeight="15"/>
  <cols>
    <col min="1" max="1" width="5.421875" style="1" customWidth="1"/>
    <col min="2" max="2" width="57.8515625" style="1" customWidth="1"/>
    <col min="3" max="3" width="21.28125" style="1" customWidth="1"/>
    <col min="4" max="4" width="13.00390625" style="1" customWidth="1"/>
    <col min="5" max="5" width="26.140625" style="1" customWidth="1"/>
    <col min="6" max="6" width="16.28125" style="1" customWidth="1"/>
    <col min="7" max="7" width="41.8515625" style="1" customWidth="1"/>
    <col min="8" max="8" width="13.421875" style="1" customWidth="1"/>
    <col min="9" max="9" width="34.421875" style="1" customWidth="1"/>
    <col min="10" max="10" width="13.57421875" style="1" customWidth="1"/>
    <col min="11" max="11" width="25.8515625" style="1" customWidth="1"/>
    <col min="12" max="12" width="45.28125" style="1" customWidth="1"/>
    <col min="13" max="13" width="12.00390625" style="1" customWidth="1"/>
    <col min="14" max="14" width="25.8515625" style="1" customWidth="1"/>
    <col min="15" max="16384" width="9.140625" style="1" customWidth="1"/>
  </cols>
  <sheetData>
    <row r="1" ht="19.5" customHeight="1">
      <c r="N1" s="6" t="s">
        <v>770</v>
      </c>
    </row>
    <row r="2" spans="1:14" ht="28.5" customHeight="1">
      <c r="A2" s="68" t="s">
        <v>774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ht="12" customHeight="1"/>
    <row r="4" spans="1:14" s="5" customFormat="1" ht="102.75" customHeight="1">
      <c r="A4" s="2" t="s">
        <v>56</v>
      </c>
      <c r="B4" s="2" t="s">
        <v>771</v>
      </c>
      <c r="C4" s="2" t="s">
        <v>55</v>
      </c>
      <c r="D4" s="2" t="s">
        <v>478</v>
      </c>
      <c r="E4" s="3" t="s">
        <v>767</v>
      </c>
      <c r="F4" s="2" t="s">
        <v>54</v>
      </c>
      <c r="G4" s="2" t="s">
        <v>53</v>
      </c>
      <c r="H4" s="2" t="s">
        <v>768</v>
      </c>
      <c r="I4" s="2" t="s">
        <v>52</v>
      </c>
      <c r="J4" s="2" t="s">
        <v>769</v>
      </c>
      <c r="K4" s="2" t="s">
        <v>772</v>
      </c>
      <c r="L4" s="2" t="s">
        <v>773</v>
      </c>
      <c r="M4" s="2" t="s">
        <v>769</v>
      </c>
      <c r="N4" s="2" t="s">
        <v>51</v>
      </c>
    </row>
    <row r="5" spans="1:14" s="5" customFormat="1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</row>
    <row r="6" spans="1:14" ht="15.75">
      <c r="A6" s="67" t="s">
        <v>50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4" customFormat="1" ht="47.25">
      <c r="A7" s="56">
        <v>1</v>
      </c>
      <c r="B7" s="43" t="s">
        <v>490</v>
      </c>
      <c r="C7" s="56" t="s">
        <v>59</v>
      </c>
      <c r="D7" s="56">
        <v>2013</v>
      </c>
      <c r="E7" s="11" t="s">
        <v>480</v>
      </c>
      <c r="F7" s="56" t="s">
        <v>1</v>
      </c>
      <c r="G7" s="56" t="s">
        <v>104</v>
      </c>
      <c r="H7" s="56">
        <v>2018</v>
      </c>
      <c r="I7" s="56" t="s">
        <v>70</v>
      </c>
      <c r="J7" s="57" t="s">
        <v>3</v>
      </c>
      <c r="K7" s="33">
        <v>125147</v>
      </c>
      <c r="L7" s="56" t="s">
        <v>49</v>
      </c>
      <c r="M7" s="57" t="s">
        <v>3</v>
      </c>
      <c r="N7" s="33">
        <v>134319</v>
      </c>
    </row>
    <row r="8" spans="1:14" ht="47.25">
      <c r="A8" s="57">
        <v>2</v>
      </c>
      <c r="B8" s="40" t="s">
        <v>47</v>
      </c>
      <c r="C8" s="56" t="s">
        <v>59</v>
      </c>
      <c r="D8" s="56">
        <v>2012</v>
      </c>
      <c r="E8" s="11" t="s">
        <v>481</v>
      </c>
      <c r="F8" s="57" t="s">
        <v>10</v>
      </c>
      <c r="G8" s="56" t="s">
        <v>104</v>
      </c>
      <c r="H8" s="56">
        <v>2018</v>
      </c>
      <c r="I8" s="56" t="s">
        <v>70</v>
      </c>
      <c r="J8" s="57" t="s">
        <v>3</v>
      </c>
      <c r="K8" s="33">
        <v>368.8</v>
      </c>
      <c r="L8" s="57" t="s">
        <v>93</v>
      </c>
      <c r="M8" s="56" t="s">
        <v>33</v>
      </c>
      <c r="N8" s="56" t="s">
        <v>33</v>
      </c>
    </row>
    <row r="9" spans="1:14" ht="47.25">
      <c r="A9" s="57">
        <v>3</v>
      </c>
      <c r="B9" s="40" t="s">
        <v>47</v>
      </c>
      <c r="C9" s="56" t="s">
        <v>59</v>
      </c>
      <c r="D9" s="56">
        <v>2012</v>
      </c>
      <c r="E9" s="11" t="s">
        <v>481</v>
      </c>
      <c r="F9" s="57" t="s">
        <v>10</v>
      </c>
      <c r="G9" s="56" t="s">
        <v>104</v>
      </c>
      <c r="H9" s="57">
        <v>2019</v>
      </c>
      <c r="I9" s="56" t="s">
        <v>70</v>
      </c>
      <c r="J9" s="57" t="s">
        <v>3</v>
      </c>
      <c r="K9" s="33">
        <v>633.6</v>
      </c>
      <c r="L9" s="57" t="s">
        <v>93</v>
      </c>
      <c r="M9" s="56" t="s">
        <v>33</v>
      </c>
      <c r="N9" s="56" t="s">
        <v>33</v>
      </c>
    </row>
    <row r="10" spans="1:14" ht="47.25">
      <c r="A10" s="56">
        <v>4</v>
      </c>
      <c r="B10" s="57" t="s">
        <v>46</v>
      </c>
      <c r="C10" s="56" t="s">
        <v>59</v>
      </c>
      <c r="D10" s="56">
        <v>2013</v>
      </c>
      <c r="E10" s="11" t="s">
        <v>482</v>
      </c>
      <c r="F10" s="57" t="s">
        <v>10</v>
      </c>
      <c r="G10" s="56" t="s">
        <v>104</v>
      </c>
      <c r="H10" s="56">
        <v>2018</v>
      </c>
      <c r="I10" s="57" t="s">
        <v>70</v>
      </c>
      <c r="J10" s="57" t="s">
        <v>2</v>
      </c>
      <c r="K10" s="33">
        <v>4577</v>
      </c>
      <c r="L10" s="57" t="s">
        <v>93</v>
      </c>
      <c r="M10" s="56" t="s">
        <v>33</v>
      </c>
      <c r="N10" s="56" t="s">
        <v>33</v>
      </c>
    </row>
    <row r="11" spans="1:14" ht="47.25">
      <c r="A11" s="57">
        <v>5</v>
      </c>
      <c r="B11" s="57" t="s">
        <v>46</v>
      </c>
      <c r="C11" s="56" t="s">
        <v>59</v>
      </c>
      <c r="D11" s="56">
        <v>2013</v>
      </c>
      <c r="E11" s="11" t="s">
        <v>482</v>
      </c>
      <c r="F11" s="57" t="s">
        <v>10</v>
      </c>
      <c r="G11" s="56" t="s">
        <v>104</v>
      </c>
      <c r="H11" s="57">
        <v>2019</v>
      </c>
      <c r="I11" s="57" t="s">
        <v>70</v>
      </c>
      <c r="J11" s="57" t="s">
        <v>2</v>
      </c>
      <c r="K11" s="33">
        <v>4577</v>
      </c>
      <c r="L11" s="57" t="s">
        <v>93</v>
      </c>
      <c r="M11" s="56" t="s">
        <v>0</v>
      </c>
      <c r="N11" s="56" t="s">
        <v>33</v>
      </c>
    </row>
    <row r="12" spans="1:14" ht="47.25">
      <c r="A12" s="57">
        <v>6</v>
      </c>
      <c r="B12" s="40" t="s">
        <v>483</v>
      </c>
      <c r="C12" s="56" t="s">
        <v>59</v>
      </c>
      <c r="D12" s="56">
        <v>2015</v>
      </c>
      <c r="E12" s="11" t="s">
        <v>203</v>
      </c>
      <c r="F12" s="57" t="s">
        <v>1</v>
      </c>
      <c r="G12" s="57" t="s">
        <v>6</v>
      </c>
      <c r="H12" s="56">
        <v>2018</v>
      </c>
      <c r="I12" s="57" t="s">
        <v>464</v>
      </c>
      <c r="J12" s="57" t="s">
        <v>2</v>
      </c>
      <c r="K12" s="33">
        <v>683</v>
      </c>
      <c r="L12" s="57" t="s">
        <v>45</v>
      </c>
      <c r="M12" s="42" t="s">
        <v>2</v>
      </c>
      <c r="N12" s="33">
        <v>612</v>
      </c>
    </row>
    <row r="13" spans="1:14" s="4" customFormat="1" ht="47.25">
      <c r="A13" s="56">
        <v>7</v>
      </c>
      <c r="B13" s="40" t="s">
        <v>483</v>
      </c>
      <c r="C13" s="56" t="s">
        <v>59</v>
      </c>
      <c r="D13" s="56">
        <v>2015</v>
      </c>
      <c r="E13" s="11" t="s">
        <v>203</v>
      </c>
      <c r="F13" s="57" t="s">
        <v>1</v>
      </c>
      <c r="G13" s="57" t="s">
        <v>6</v>
      </c>
      <c r="H13" s="57">
        <v>2019</v>
      </c>
      <c r="I13" s="57" t="s">
        <v>464</v>
      </c>
      <c r="J13" s="57" t="s">
        <v>2</v>
      </c>
      <c r="K13" s="33">
        <v>701</v>
      </c>
      <c r="L13" s="61" t="s">
        <v>45</v>
      </c>
      <c r="M13" s="61" t="s">
        <v>2</v>
      </c>
      <c r="N13" s="33">
        <v>671</v>
      </c>
    </row>
    <row r="14" spans="1:14" ht="47.25">
      <c r="A14" s="57">
        <v>8</v>
      </c>
      <c r="B14" s="40" t="s">
        <v>483</v>
      </c>
      <c r="C14" s="56" t="s">
        <v>59</v>
      </c>
      <c r="D14" s="56">
        <v>2015</v>
      </c>
      <c r="E14" s="11" t="s">
        <v>203</v>
      </c>
      <c r="F14" s="57" t="s">
        <v>1</v>
      </c>
      <c r="G14" s="57" t="s">
        <v>6</v>
      </c>
      <c r="H14" s="57">
        <v>2020</v>
      </c>
      <c r="I14" s="57" t="s">
        <v>464</v>
      </c>
      <c r="J14" s="57" t="s">
        <v>2</v>
      </c>
      <c r="K14" s="33">
        <v>749</v>
      </c>
      <c r="L14" s="61" t="s">
        <v>45</v>
      </c>
      <c r="M14" s="61" t="s">
        <v>2</v>
      </c>
      <c r="N14" s="33">
        <v>723</v>
      </c>
    </row>
    <row r="15" spans="1:14" ht="47.25">
      <c r="A15" s="56">
        <v>9</v>
      </c>
      <c r="B15" s="40" t="s">
        <v>44</v>
      </c>
      <c r="C15" s="56" t="s">
        <v>59</v>
      </c>
      <c r="D15" s="56">
        <v>2007</v>
      </c>
      <c r="E15" s="11" t="s">
        <v>204</v>
      </c>
      <c r="F15" s="47" t="s">
        <v>10</v>
      </c>
      <c r="G15" s="57" t="s">
        <v>66</v>
      </c>
      <c r="H15" s="56">
        <v>2018</v>
      </c>
      <c r="I15" s="57" t="s">
        <v>464</v>
      </c>
      <c r="J15" s="57" t="s">
        <v>42</v>
      </c>
      <c r="K15" s="33">
        <v>30989</v>
      </c>
      <c r="L15" s="61" t="s">
        <v>43</v>
      </c>
      <c r="M15" s="61" t="s">
        <v>42</v>
      </c>
      <c r="N15" s="33">
        <v>600</v>
      </c>
    </row>
    <row r="16" spans="1:14" ht="47.25">
      <c r="A16" s="57">
        <v>10</v>
      </c>
      <c r="B16" s="40" t="s">
        <v>44</v>
      </c>
      <c r="C16" s="56" t="s">
        <v>59</v>
      </c>
      <c r="D16" s="56">
        <v>2007</v>
      </c>
      <c r="E16" s="11" t="s">
        <v>204</v>
      </c>
      <c r="F16" s="47" t="s">
        <v>10</v>
      </c>
      <c r="G16" s="57" t="s">
        <v>66</v>
      </c>
      <c r="H16" s="57">
        <v>2019</v>
      </c>
      <c r="I16" s="57" t="s">
        <v>464</v>
      </c>
      <c r="J16" s="57" t="s">
        <v>42</v>
      </c>
      <c r="K16" s="33">
        <v>35899</v>
      </c>
      <c r="L16" s="61" t="s">
        <v>43</v>
      </c>
      <c r="M16" s="61" t="s">
        <v>42</v>
      </c>
      <c r="N16" s="33">
        <v>612</v>
      </c>
    </row>
    <row r="17" spans="1:14" ht="31.5">
      <c r="A17" s="57">
        <v>11</v>
      </c>
      <c r="B17" s="43" t="s">
        <v>491</v>
      </c>
      <c r="C17" s="56" t="s">
        <v>59</v>
      </c>
      <c r="D17" s="56">
        <v>2009</v>
      </c>
      <c r="E17" s="11" t="s">
        <v>205</v>
      </c>
      <c r="F17" s="57" t="s">
        <v>1</v>
      </c>
      <c r="G17" s="57" t="s">
        <v>6</v>
      </c>
      <c r="H17" s="56">
        <v>2018</v>
      </c>
      <c r="I17" s="57" t="s">
        <v>464</v>
      </c>
      <c r="J17" s="57" t="s">
        <v>3</v>
      </c>
      <c r="K17" s="33">
        <v>98</v>
      </c>
      <c r="L17" s="61" t="s">
        <v>93</v>
      </c>
      <c r="M17" s="61" t="s">
        <v>33</v>
      </c>
      <c r="N17" s="61" t="s">
        <v>33</v>
      </c>
    </row>
    <row r="18" spans="1:14" ht="31.5">
      <c r="A18" s="56">
        <v>12</v>
      </c>
      <c r="B18" s="43" t="s">
        <v>491</v>
      </c>
      <c r="C18" s="56" t="s">
        <v>59</v>
      </c>
      <c r="D18" s="56">
        <v>2009</v>
      </c>
      <c r="E18" s="11" t="s">
        <v>205</v>
      </c>
      <c r="F18" s="57" t="s">
        <v>1</v>
      </c>
      <c r="G18" s="57" t="s">
        <v>6</v>
      </c>
      <c r="H18" s="57">
        <v>2019</v>
      </c>
      <c r="I18" s="57" t="s">
        <v>464</v>
      </c>
      <c r="J18" s="57" t="s">
        <v>3</v>
      </c>
      <c r="K18" s="33">
        <v>118</v>
      </c>
      <c r="L18" s="57" t="s">
        <v>93</v>
      </c>
      <c r="M18" s="56" t="s">
        <v>33</v>
      </c>
      <c r="N18" s="56" t="s">
        <v>33</v>
      </c>
    </row>
    <row r="19" spans="1:14" ht="31.5">
      <c r="A19" s="57">
        <v>13</v>
      </c>
      <c r="B19" s="43" t="s">
        <v>491</v>
      </c>
      <c r="C19" s="56" t="s">
        <v>59</v>
      </c>
      <c r="D19" s="56">
        <v>2009</v>
      </c>
      <c r="E19" s="11" t="s">
        <v>205</v>
      </c>
      <c r="F19" s="57" t="s">
        <v>1</v>
      </c>
      <c r="G19" s="57" t="s">
        <v>6</v>
      </c>
      <c r="H19" s="57">
        <v>2020</v>
      </c>
      <c r="I19" s="57" t="s">
        <v>464</v>
      </c>
      <c r="J19" s="57" t="s">
        <v>3</v>
      </c>
      <c r="K19" s="33">
        <v>127</v>
      </c>
      <c r="L19" s="57" t="s">
        <v>93</v>
      </c>
      <c r="M19" s="56" t="s">
        <v>33</v>
      </c>
      <c r="N19" s="56" t="s">
        <v>33</v>
      </c>
    </row>
    <row r="20" spans="1:14" ht="31.5">
      <c r="A20" s="56">
        <v>14</v>
      </c>
      <c r="B20" s="57" t="s">
        <v>41</v>
      </c>
      <c r="C20" s="56" t="s">
        <v>59</v>
      </c>
      <c r="D20" s="56">
        <v>2017</v>
      </c>
      <c r="E20" s="56" t="s">
        <v>206</v>
      </c>
      <c r="F20" s="47" t="s">
        <v>10</v>
      </c>
      <c r="G20" s="57" t="s">
        <v>21</v>
      </c>
      <c r="H20" s="56">
        <v>2018</v>
      </c>
      <c r="I20" s="57" t="s">
        <v>88</v>
      </c>
      <c r="J20" s="57" t="s">
        <v>34</v>
      </c>
      <c r="K20" s="33">
        <v>2500</v>
      </c>
      <c r="L20" s="57" t="s">
        <v>93</v>
      </c>
      <c r="M20" s="56" t="s">
        <v>33</v>
      </c>
      <c r="N20" s="56" t="s">
        <v>33</v>
      </c>
    </row>
    <row r="21" spans="1:14" ht="31.5">
      <c r="A21" s="57">
        <v>15</v>
      </c>
      <c r="B21" s="57" t="s">
        <v>492</v>
      </c>
      <c r="C21" s="56" t="s">
        <v>59</v>
      </c>
      <c r="D21" s="56">
        <v>2015</v>
      </c>
      <c r="E21" s="11" t="s">
        <v>207</v>
      </c>
      <c r="F21" s="47" t="s">
        <v>10</v>
      </c>
      <c r="G21" s="57" t="s">
        <v>66</v>
      </c>
      <c r="H21" s="56">
        <v>2018</v>
      </c>
      <c r="I21" s="57" t="s">
        <v>70</v>
      </c>
      <c r="J21" s="57" t="s">
        <v>3</v>
      </c>
      <c r="K21" s="33">
        <v>8138</v>
      </c>
      <c r="L21" s="57" t="s">
        <v>40</v>
      </c>
      <c r="M21" s="57" t="s">
        <v>3</v>
      </c>
      <c r="N21" s="33">
        <v>5074</v>
      </c>
    </row>
    <row r="22" spans="1:14" ht="63">
      <c r="A22" s="57">
        <v>16</v>
      </c>
      <c r="B22" s="40" t="s">
        <v>39</v>
      </c>
      <c r="C22" s="56" t="s">
        <v>59</v>
      </c>
      <c r="D22" s="56">
        <v>2014</v>
      </c>
      <c r="E22" s="56" t="s">
        <v>208</v>
      </c>
      <c r="F22" s="47" t="s">
        <v>10</v>
      </c>
      <c r="G22" s="57" t="s">
        <v>21</v>
      </c>
      <c r="H22" s="56">
        <v>2018</v>
      </c>
      <c r="I22" s="57" t="s">
        <v>88</v>
      </c>
      <c r="J22" s="57" t="s">
        <v>38</v>
      </c>
      <c r="K22" s="33">
        <v>950000</v>
      </c>
      <c r="L22" s="57" t="s">
        <v>93</v>
      </c>
      <c r="M22" s="56" t="s">
        <v>33</v>
      </c>
      <c r="N22" s="56" t="s">
        <v>33</v>
      </c>
    </row>
    <row r="23" spans="1:14" ht="47.25">
      <c r="A23" s="56">
        <v>17</v>
      </c>
      <c r="B23" s="57" t="s">
        <v>493</v>
      </c>
      <c r="C23" s="56" t="s">
        <v>59</v>
      </c>
      <c r="D23" s="56">
        <v>2015</v>
      </c>
      <c r="E23" s="11" t="s">
        <v>207</v>
      </c>
      <c r="F23" s="47" t="s">
        <v>10</v>
      </c>
      <c r="G23" s="57" t="s">
        <v>104</v>
      </c>
      <c r="H23" s="56">
        <v>2018</v>
      </c>
      <c r="I23" s="57" t="s">
        <v>70</v>
      </c>
      <c r="J23" s="57" t="s">
        <v>3</v>
      </c>
      <c r="K23" s="33">
        <v>7852</v>
      </c>
      <c r="L23" s="57" t="s">
        <v>37</v>
      </c>
      <c r="M23" s="57" t="s">
        <v>3</v>
      </c>
      <c r="N23" s="33">
        <v>1035</v>
      </c>
    </row>
    <row r="24" spans="1:14" ht="47.25">
      <c r="A24" s="57">
        <v>18</v>
      </c>
      <c r="B24" s="57" t="s">
        <v>484</v>
      </c>
      <c r="C24" s="56" t="s">
        <v>59</v>
      </c>
      <c r="D24" s="56">
        <v>2015</v>
      </c>
      <c r="E24" s="11" t="s">
        <v>207</v>
      </c>
      <c r="F24" s="47" t="s">
        <v>10</v>
      </c>
      <c r="G24" s="57" t="s">
        <v>104</v>
      </c>
      <c r="H24" s="57">
        <v>2019</v>
      </c>
      <c r="I24" s="57" t="s">
        <v>70</v>
      </c>
      <c r="J24" s="57" t="s">
        <v>3</v>
      </c>
      <c r="K24" s="33">
        <v>8073</v>
      </c>
      <c r="L24" s="57" t="s">
        <v>37</v>
      </c>
      <c r="M24" s="57" t="s">
        <v>3</v>
      </c>
      <c r="N24" s="33">
        <v>1467</v>
      </c>
    </row>
    <row r="25" spans="1:14" ht="31.5">
      <c r="A25" s="57">
        <v>19</v>
      </c>
      <c r="B25" s="57" t="s">
        <v>36</v>
      </c>
      <c r="C25" s="56" t="s">
        <v>59</v>
      </c>
      <c r="D25" s="56">
        <v>2014</v>
      </c>
      <c r="E25" s="56" t="s">
        <v>208</v>
      </c>
      <c r="F25" s="47" t="s">
        <v>10</v>
      </c>
      <c r="G25" s="57" t="s">
        <v>21</v>
      </c>
      <c r="H25" s="56">
        <v>2018</v>
      </c>
      <c r="I25" s="57" t="s">
        <v>88</v>
      </c>
      <c r="J25" s="57" t="s">
        <v>9</v>
      </c>
      <c r="K25" s="33">
        <v>2800000</v>
      </c>
      <c r="L25" s="57" t="s">
        <v>93</v>
      </c>
      <c r="M25" s="56" t="s">
        <v>33</v>
      </c>
      <c r="N25" s="56" t="s">
        <v>33</v>
      </c>
    </row>
    <row r="26" spans="1:14" ht="31.5">
      <c r="A26" s="56">
        <v>20</v>
      </c>
      <c r="B26" s="57" t="s">
        <v>35</v>
      </c>
      <c r="C26" s="56" t="s">
        <v>59</v>
      </c>
      <c r="D26" s="56">
        <v>2012</v>
      </c>
      <c r="E26" s="56" t="s">
        <v>209</v>
      </c>
      <c r="F26" s="47" t="s">
        <v>10</v>
      </c>
      <c r="G26" s="57" t="s">
        <v>21</v>
      </c>
      <c r="H26" s="56">
        <v>2018</v>
      </c>
      <c r="I26" s="57" t="s">
        <v>88</v>
      </c>
      <c r="J26" s="57" t="s">
        <v>34</v>
      </c>
      <c r="K26" s="33">
        <v>7248</v>
      </c>
      <c r="L26" s="57" t="s">
        <v>93</v>
      </c>
      <c r="M26" s="56" t="s">
        <v>33</v>
      </c>
      <c r="N26" s="56" t="s">
        <v>33</v>
      </c>
    </row>
    <row r="27" spans="1:14" ht="47.25">
      <c r="A27" s="57">
        <v>21</v>
      </c>
      <c r="B27" s="56" t="s">
        <v>494</v>
      </c>
      <c r="C27" s="56" t="s">
        <v>59</v>
      </c>
      <c r="D27" s="56">
        <v>2007</v>
      </c>
      <c r="E27" s="56" t="s">
        <v>210</v>
      </c>
      <c r="F27" s="47" t="s">
        <v>1</v>
      </c>
      <c r="G27" s="57" t="s">
        <v>21</v>
      </c>
      <c r="H27" s="57">
        <v>2019</v>
      </c>
      <c r="I27" s="57" t="s">
        <v>25</v>
      </c>
      <c r="J27" s="57" t="s">
        <v>34</v>
      </c>
      <c r="K27" s="33">
        <v>86118</v>
      </c>
      <c r="L27" s="57" t="s">
        <v>93</v>
      </c>
      <c r="M27" s="56" t="s">
        <v>33</v>
      </c>
      <c r="N27" s="56" t="s">
        <v>33</v>
      </c>
    </row>
    <row r="28" spans="1:14" ht="31.5">
      <c r="A28" s="56">
        <v>22</v>
      </c>
      <c r="B28" s="57" t="s">
        <v>32</v>
      </c>
      <c r="C28" s="56" t="s">
        <v>59</v>
      </c>
      <c r="D28" s="56">
        <v>2012</v>
      </c>
      <c r="E28" s="11" t="s">
        <v>211</v>
      </c>
      <c r="F28" s="47" t="s">
        <v>10</v>
      </c>
      <c r="G28" s="57" t="s">
        <v>104</v>
      </c>
      <c r="H28" s="57">
        <v>2019</v>
      </c>
      <c r="I28" s="57" t="s">
        <v>25</v>
      </c>
      <c r="J28" s="57" t="s">
        <v>2</v>
      </c>
      <c r="K28" s="33">
        <v>3034</v>
      </c>
      <c r="L28" s="57" t="s">
        <v>31</v>
      </c>
      <c r="M28" s="56" t="s">
        <v>2</v>
      </c>
      <c r="N28" s="33">
        <v>478</v>
      </c>
    </row>
    <row r="29" spans="1:14" ht="31.5">
      <c r="A29" s="57">
        <v>23</v>
      </c>
      <c r="B29" s="57" t="s">
        <v>492</v>
      </c>
      <c r="C29" s="56" t="s">
        <v>59</v>
      </c>
      <c r="D29" s="56">
        <v>2015</v>
      </c>
      <c r="E29" s="11" t="s">
        <v>207</v>
      </c>
      <c r="F29" s="47" t="s">
        <v>10</v>
      </c>
      <c r="G29" s="57" t="s">
        <v>104</v>
      </c>
      <c r="H29" s="57">
        <v>2019</v>
      </c>
      <c r="I29" s="57" t="s">
        <v>70</v>
      </c>
      <c r="J29" s="57" t="s">
        <v>3</v>
      </c>
      <c r="K29" s="33">
        <v>16837</v>
      </c>
      <c r="L29" s="57" t="s">
        <v>30</v>
      </c>
      <c r="M29" s="57" t="s">
        <v>3</v>
      </c>
      <c r="N29" s="33">
        <v>1850</v>
      </c>
    </row>
    <row r="30" spans="1:14" ht="47.25">
      <c r="A30" s="57">
        <v>24</v>
      </c>
      <c r="B30" s="40" t="s">
        <v>483</v>
      </c>
      <c r="C30" s="56" t="s">
        <v>59</v>
      </c>
      <c r="D30" s="56">
        <v>2015</v>
      </c>
      <c r="E30" s="11" t="s">
        <v>203</v>
      </c>
      <c r="F30" s="47" t="s">
        <v>1</v>
      </c>
      <c r="G30" s="57" t="s">
        <v>6</v>
      </c>
      <c r="H30" s="57">
        <v>2020</v>
      </c>
      <c r="I30" s="57" t="s">
        <v>70</v>
      </c>
      <c r="J30" s="57" t="s">
        <v>2</v>
      </c>
      <c r="K30" s="33">
        <v>803</v>
      </c>
      <c r="L30" s="57" t="s">
        <v>29</v>
      </c>
      <c r="M30" s="42" t="s">
        <v>2</v>
      </c>
      <c r="N30" s="33">
        <v>730</v>
      </c>
    </row>
    <row r="31" spans="1:14" ht="31.5">
      <c r="A31" s="56">
        <v>25</v>
      </c>
      <c r="B31" s="57" t="s">
        <v>486</v>
      </c>
      <c r="C31" s="56" t="s">
        <v>59</v>
      </c>
      <c r="D31" s="56">
        <v>2017</v>
      </c>
      <c r="E31" s="11" t="s">
        <v>212</v>
      </c>
      <c r="F31" s="47" t="s">
        <v>10</v>
      </c>
      <c r="G31" s="57" t="s">
        <v>21</v>
      </c>
      <c r="H31" s="57">
        <v>2020</v>
      </c>
      <c r="I31" s="57" t="s">
        <v>25</v>
      </c>
      <c r="J31" s="57" t="s">
        <v>18</v>
      </c>
      <c r="K31" s="33">
        <v>148</v>
      </c>
      <c r="L31" s="57" t="s">
        <v>28</v>
      </c>
      <c r="M31" s="37" t="s">
        <v>18</v>
      </c>
      <c r="N31" s="33">
        <v>145</v>
      </c>
    </row>
    <row r="32" spans="1:14" ht="15.75">
      <c r="A32" s="67" t="s">
        <v>27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63">
      <c r="A33" s="56">
        <v>1</v>
      </c>
      <c r="B33" s="40" t="s">
        <v>26</v>
      </c>
      <c r="C33" s="56" t="s">
        <v>57</v>
      </c>
      <c r="D33" s="56">
        <v>2016</v>
      </c>
      <c r="E33" s="56" t="s">
        <v>254</v>
      </c>
      <c r="F33" s="56" t="s">
        <v>1</v>
      </c>
      <c r="G33" s="56" t="s">
        <v>8</v>
      </c>
      <c r="H33" s="56">
        <v>2019</v>
      </c>
      <c r="I33" s="57" t="s">
        <v>25</v>
      </c>
      <c r="J33" s="57" t="s">
        <v>2</v>
      </c>
      <c r="K33" s="33">
        <v>62605</v>
      </c>
      <c r="L33" s="56" t="s">
        <v>24</v>
      </c>
      <c r="M33" s="56" t="s">
        <v>2</v>
      </c>
      <c r="N33" s="33">
        <v>656.2</v>
      </c>
    </row>
    <row r="34" spans="1:14" ht="63">
      <c r="A34" s="57">
        <v>2</v>
      </c>
      <c r="B34" s="57" t="s">
        <v>487</v>
      </c>
      <c r="C34" s="56" t="s">
        <v>57</v>
      </c>
      <c r="D34" s="56">
        <v>2014</v>
      </c>
      <c r="E34" s="57" t="s">
        <v>270</v>
      </c>
      <c r="F34" s="57" t="s">
        <v>10</v>
      </c>
      <c r="G34" s="56" t="s">
        <v>8</v>
      </c>
      <c r="H34" s="56">
        <v>2018</v>
      </c>
      <c r="I34" s="57" t="s">
        <v>58</v>
      </c>
      <c r="J34" s="57" t="s">
        <v>3</v>
      </c>
      <c r="K34" s="33">
        <v>27892</v>
      </c>
      <c r="L34" s="57" t="s">
        <v>271</v>
      </c>
      <c r="M34" s="56" t="s">
        <v>3</v>
      </c>
      <c r="N34" s="33">
        <v>43420</v>
      </c>
    </row>
    <row r="35" spans="1:14" ht="63">
      <c r="A35" s="57">
        <v>3</v>
      </c>
      <c r="B35" s="57" t="s">
        <v>487</v>
      </c>
      <c r="C35" s="56" t="s">
        <v>57</v>
      </c>
      <c r="D35" s="56">
        <v>2014</v>
      </c>
      <c r="E35" s="57" t="s">
        <v>270</v>
      </c>
      <c r="F35" s="57" t="s">
        <v>10</v>
      </c>
      <c r="G35" s="56" t="s">
        <v>8</v>
      </c>
      <c r="H35" s="57">
        <v>2019</v>
      </c>
      <c r="I35" s="57" t="s">
        <v>58</v>
      </c>
      <c r="J35" s="57" t="s">
        <v>3</v>
      </c>
      <c r="K35" s="33">
        <v>37159</v>
      </c>
      <c r="L35" s="57" t="s">
        <v>271</v>
      </c>
      <c r="M35" s="56" t="s">
        <v>3</v>
      </c>
      <c r="N35" s="33">
        <v>45092</v>
      </c>
    </row>
    <row r="36" spans="1:14" s="4" customFormat="1" ht="43.5" customHeight="1">
      <c r="A36" s="62">
        <v>4</v>
      </c>
      <c r="B36" s="43" t="s">
        <v>488</v>
      </c>
      <c r="C36" s="62" t="s">
        <v>59</v>
      </c>
      <c r="D36" s="62">
        <v>2002</v>
      </c>
      <c r="E36" s="62" t="s">
        <v>505</v>
      </c>
      <c r="F36" s="62" t="s">
        <v>1</v>
      </c>
      <c r="G36" s="62" t="s">
        <v>6</v>
      </c>
      <c r="H36" s="62">
        <v>2018</v>
      </c>
      <c r="I36" s="62" t="s">
        <v>102</v>
      </c>
      <c r="J36" s="62" t="s">
        <v>2</v>
      </c>
      <c r="K36" s="33">
        <v>288</v>
      </c>
      <c r="L36" s="62" t="s">
        <v>272</v>
      </c>
      <c r="M36" s="62" t="s">
        <v>2</v>
      </c>
      <c r="N36" s="33">
        <v>366</v>
      </c>
    </row>
    <row r="37" spans="1:14" ht="47.25">
      <c r="A37" s="57">
        <v>5</v>
      </c>
      <c r="B37" s="57" t="s">
        <v>495</v>
      </c>
      <c r="C37" s="56" t="s">
        <v>59</v>
      </c>
      <c r="D37" s="56">
        <v>2017</v>
      </c>
      <c r="E37" s="57" t="s">
        <v>273</v>
      </c>
      <c r="F37" s="57" t="s">
        <v>10</v>
      </c>
      <c r="G37" s="57" t="s">
        <v>21</v>
      </c>
      <c r="H37" s="56">
        <v>2018</v>
      </c>
      <c r="I37" s="57" t="s">
        <v>215</v>
      </c>
      <c r="J37" s="56" t="s">
        <v>34</v>
      </c>
      <c r="K37" s="33">
        <v>20917</v>
      </c>
      <c r="L37" s="57" t="s">
        <v>274</v>
      </c>
      <c r="M37" s="57" t="s">
        <v>34</v>
      </c>
      <c r="N37" s="33">
        <v>27126</v>
      </c>
    </row>
    <row r="38" spans="1:14" ht="47.25">
      <c r="A38" s="57">
        <v>6</v>
      </c>
      <c r="B38" s="57" t="s">
        <v>496</v>
      </c>
      <c r="C38" s="57" t="s">
        <v>57</v>
      </c>
      <c r="D38" s="57">
        <v>2010</v>
      </c>
      <c r="E38" s="57" t="s">
        <v>275</v>
      </c>
      <c r="F38" s="57" t="s">
        <v>10</v>
      </c>
      <c r="G38" s="56" t="s">
        <v>8</v>
      </c>
      <c r="H38" s="57">
        <v>2020</v>
      </c>
      <c r="I38" s="57" t="s">
        <v>58</v>
      </c>
      <c r="J38" s="57" t="s">
        <v>2</v>
      </c>
      <c r="K38" s="33">
        <v>2112</v>
      </c>
      <c r="L38" s="57" t="s">
        <v>276</v>
      </c>
      <c r="M38" s="56" t="s">
        <v>2</v>
      </c>
      <c r="N38" s="33">
        <v>1225</v>
      </c>
    </row>
    <row r="39" spans="1:14" ht="15.75">
      <c r="A39" s="67" t="s">
        <v>23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47.25">
      <c r="A40" s="56">
        <v>1</v>
      </c>
      <c r="B40" s="44" t="s">
        <v>489</v>
      </c>
      <c r="C40" s="56" t="s">
        <v>57</v>
      </c>
      <c r="D40" s="56">
        <v>2007</v>
      </c>
      <c r="E40" s="39" t="s">
        <v>277</v>
      </c>
      <c r="F40" s="56" t="s">
        <v>10</v>
      </c>
      <c r="G40" s="56" t="s">
        <v>12</v>
      </c>
      <c r="H40" s="56">
        <v>2018</v>
      </c>
      <c r="I40" s="43" t="s">
        <v>463</v>
      </c>
      <c r="J40" s="44" t="s">
        <v>2</v>
      </c>
      <c r="K40" s="33">
        <v>441.20000000000005</v>
      </c>
      <c r="L40" s="56" t="s">
        <v>22</v>
      </c>
      <c r="M40" s="44" t="s">
        <v>2</v>
      </c>
      <c r="N40" s="33">
        <v>923.71</v>
      </c>
    </row>
    <row r="41" spans="1:14" ht="63">
      <c r="A41" s="56">
        <v>2</v>
      </c>
      <c r="B41" s="56" t="s">
        <v>510</v>
      </c>
      <c r="C41" s="56" t="s">
        <v>57</v>
      </c>
      <c r="D41" s="56">
        <v>2010</v>
      </c>
      <c r="E41" s="39" t="s">
        <v>498</v>
      </c>
      <c r="F41" s="56" t="s">
        <v>1</v>
      </c>
      <c r="G41" s="56" t="s">
        <v>12</v>
      </c>
      <c r="H41" s="56">
        <v>2018</v>
      </c>
      <c r="I41" s="43" t="s">
        <v>463</v>
      </c>
      <c r="J41" s="44" t="s">
        <v>2</v>
      </c>
      <c r="K41" s="33">
        <v>389.509</v>
      </c>
      <c r="L41" s="57" t="s">
        <v>93</v>
      </c>
      <c r="M41" s="43" t="s">
        <v>0</v>
      </c>
      <c r="N41" s="33" t="s">
        <v>0</v>
      </c>
    </row>
    <row r="42" spans="1:14" ht="31.5">
      <c r="A42" s="56">
        <v>3</v>
      </c>
      <c r="B42" s="57" t="s">
        <v>497</v>
      </c>
      <c r="C42" s="61" t="s">
        <v>57</v>
      </c>
      <c r="D42" s="56">
        <v>2002</v>
      </c>
      <c r="E42" s="39" t="s">
        <v>134</v>
      </c>
      <c r="F42" s="56" t="s">
        <v>10</v>
      </c>
      <c r="G42" s="57" t="s">
        <v>6</v>
      </c>
      <c r="H42" s="56">
        <v>2018</v>
      </c>
      <c r="I42" s="43" t="s">
        <v>463</v>
      </c>
      <c r="J42" s="44" t="s">
        <v>2</v>
      </c>
      <c r="K42" s="33">
        <v>892.65</v>
      </c>
      <c r="L42" s="43" t="s">
        <v>5</v>
      </c>
      <c r="M42" s="44" t="s">
        <v>2</v>
      </c>
      <c r="N42" s="33">
        <v>630.05</v>
      </c>
    </row>
    <row r="43" spans="1:14" ht="31.5">
      <c r="A43" s="56">
        <v>4</v>
      </c>
      <c r="B43" s="57" t="s">
        <v>499</v>
      </c>
      <c r="C43" s="56" t="s">
        <v>57</v>
      </c>
      <c r="D43" s="56">
        <v>2016</v>
      </c>
      <c r="E43" s="40" t="s">
        <v>500</v>
      </c>
      <c r="F43" s="56" t="s">
        <v>1</v>
      </c>
      <c r="G43" s="57" t="s">
        <v>6</v>
      </c>
      <c r="H43" s="56">
        <v>2018</v>
      </c>
      <c r="I43" s="43" t="s">
        <v>70</v>
      </c>
      <c r="J43" s="44" t="s">
        <v>2</v>
      </c>
      <c r="K43" s="33">
        <v>548.03</v>
      </c>
      <c r="L43" s="43" t="s">
        <v>369</v>
      </c>
      <c r="M43" s="44" t="s">
        <v>2</v>
      </c>
      <c r="N43" s="33">
        <v>630.05</v>
      </c>
    </row>
    <row r="44" spans="1:14" ht="31.5">
      <c r="A44" s="56">
        <v>5</v>
      </c>
      <c r="B44" s="57" t="s">
        <v>499</v>
      </c>
      <c r="C44" s="56" t="s">
        <v>57</v>
      </c>
      <c r="D44" s="56">
        <v>2016</v>
      </c>
      <c r="E44" s="40" t="s">
        <v>500</v>
      </c>
      <c r="F44" s="56" t="s">
        <v>1</v>
      </c>
      <c r="G44" s="57" t="s">
        <v>6</v>
      </c>
      <c r="H44" s="56">
        <v>2020</v>
      </c>
      <c r="I44" s="43" t="s">
        <v>70</v>
      </c>
      <c r="J44" s="44" t="s">
        <v>2</v>
      </c>
      <c r="K44" s="33">
        <f>3746805/4300</f>
        <v>871.35</v>
      </c>
      <c r="L44" s="43" t="s">
        <v>5</v>
      </c>
      <c r="M44" s="44" t="s">
        <v>2</v>
      </c>
      <c r="N44" s="33">
        <v>610.32</v>
      </c>
    </row>
    <row r="45" spans="1:14" ht="47.25">
      <c r="A45" s="56">
        <v>6</v>
      </c>
      <c r="B45" s="40" t="s">
        <v>501</v>
      </c>
      <c r="C45" s="56" t="s">
        <v>57</v>
      </c>
      <c r="D45" s="56">
        <v>2009</v>
      </c>
      <c r="E45" s="56" t="s">
        <v>278</v>
      </c>
      <c r="F45" s="56" t="s">
        <v>1</v>
      </c>
      <c r="G45" s="57" t="s">
        <v>6</v>
      </c>
      <c r="H45" s="56">
        <v>2018</v>
      </c>
      <c r="I45" s="43" t="s">
        <v>70</v>
      </c>
      <c r="J45" s="44" t="s">
        <v>2</v>
      </c>
      <c r="K45" s="33">
        <v>16948.86</v>
      </c>
      <c r="L45" s="43" t="s">
        <v>5</v>
      </c>
      <c r="M45" s="44" t="s">
        <v>2</v>
      </c>
      <c r="N45" s="33">
        <v>630.05</v>
      </c>
    </row>
    <row r="46" spans="1:14" ht="31.5">
      <c r="A46" s="56">
        <v>7</v>
      </c>
      <c r="B46" s="57" t="s">
        <v>485</v>
      </c>
      <c r="C46" s="56" t="s">
        <v>57</v>
      </c>
      <c r="D46" s="56">
        <v>2006</v>
      </c>
      <c r="E46" s="57" t="s">
        <v>279</v>
      </c>
      <c r="F46" s="56" t="s">
        <v>10</v>
      </c>
      <c r="G46" s="57" t="s">
        <v>21</v>
      </c>
      <c r="H46" s="56">
        <v>2018</v>
      </c>
      <c r="I46" s="57" t="s">
        <v>88</v>
      </c>
      <c r="J46" s="44" t="s">
        <v>2</v>
      </c>
      <c r="K46" s="33">
        <v>1428.48</v>
      </c>
      <c r="L46" s="56" t="s">
        <v>20</v>
      </c>
      <c r="M46" s="44" t="s">
        <v>2</v>
      </c>
      <c r="N46" s="33">
        <v>139.96</v>
      </c>
    </row>
    <row r="47" spans="1:14" ht="31.5">
      <c r="A47" s="56">
        <v>8</v>
      </c>
      <c r="B47" s="43" t="s">
        <v>19</v>
      </c>
      <c r="C47" s="56" t="s">
        <v>57</v>
      </c>
      <c r="D47" s="56">
        <v>2002</v>
      </c>
      <c r="E47" s="43" t="s">
        <v>280</v>
      </c>
      <c r="F47" s="56" t="s">
        <v>10</v>
      </c>
      <c r="G47" s="56" t="s">
        <v>8</v>
      </c>
      <c r="H47" s="56">
        <v>2018</v>
      </c>
      <c r="I47" s="57" t="s">
        <v>88</v>
      </c>
      <c r="J47" s="43" t="s">
        <v>18</v>
      </c>
      <c r="K47" s="33">
        <v>350</v>
      </c>
      <c r="L47" s="56" t="s">
        <v>13</v>
      </c>
      <c r="M47" s="43" t="s">
        <v>18</v>
      </c>
      <c r="N47" s="33">
        <v>523.76</v>
      </c>
    </row>
    <row r="48" spans="1:14" ht="47.25">
      <c r="A48" s="56">
        <v>9</v>
      </c>
      <c r="B48" s="56" t="s">
        <v>502</v>
      </c>
      <c r="C48" s="56" t="s">
        <v>57</v>
      </c>
      <c r="D48" s="56">
        <v>2020</v>
      </c>
      <c r="E48" s="56" t="s">
        <v>379</v>
      </c>
      <c r="F48" s="56" t="s">
        <v>1</v>
      </c>
      <c r="G48" s="56" t="s">
        <v>8</v>
      </c>
      <c r="H48" s="56">
        <v>2019</v>
      </c>
      <c r="I48" s="43" t="s">
        <v>70</v>
      </c>
      <c r="J48" s="44" t="s">
        <v>2</v>
      </c>
      <c r="K48" s="33">
        <v>431.55</v>
      </c>
      <c r="L48" s="43" t="s">
        <v>13</v>
      </c>
      <c r="M48" s="44" t="s">
        <v>2</v>
      </c>
      <c r="N48" s="33">
        <v>576.14</v>
      </c>
    </row>
    <row r="49" spans="1:14" ht="47.25" customHeight="1">
      <c r="A49" s="56">
        <v>10</v>
      </c>
      <c r="B49" s="56" t="s">
        <v>503</v>
      </c>
      <c r="C49" s="56" t="s">
        <v>57</v>
      </c>
      <c r="D49" s="56">
        <v>2001</v>
      </c>
      <c r="E49" s="57" t="s">
        <v>504</v>
      </c>
      <c r="F49" s="56" t="s">
        <v>10</v>
      </c>
      <c r="G49" s="57" t="s">
        <v>6</v>
      </c>
      <c r="H49" s="56">
        <v>2019</v>
      </c>
      <c r="I49" s="57" t="s">
        <v>88</v>
      </c>
      <c r="J49" s="44" t="s">
        <v>2</v>
      </c>
      <c r="K49" s="33">
        <v>210.11</v>
      </c>
      <c r="L49" s="43" t="s">
        <v>5</v>
      </c>
      <c r="M49" s="44" t="s">
        <v>2</v>
      </c>
      <c r="N49" s="33">
        <v>661.55</v>
      </c>
    </row>
    <row r="50" spans="1:14" ht="38.25" customHeight="1">
      <c r="A50" s="56">
        <v>11</v>
      </c>
      <c r="B50" s="40" t="s">
        <v>488</v>
      </c>
      <c r="C50" s="56" t="s">
        <v>57</v>
      </c>
      <c r="D50" s="56">
        <v>2002</v>
      </c>
      <c r="E50" s="56" t="s">
        <v>505</v>
      </c>
      <c r="F50" s="60" t="s">
        <v>1</v>
      </c>
      <c r="G50" s="57" t="s">
        <v>6</v>
      </c>
      <c r="H50" s="56">
        <v>2019</v>
      </c>
      <c r="I50" s="43" t="s">
        <v>70</v>
      </c>
      <c r="J50" s="44" t="s">
        <v>2</v>
      </c>
      <c r="K50" s="33">
        <v>1674.54</v>
      </c>
      <c r="L50" s="43" t="s">
        <v>5</v>
      </c>
      <c r="M50" s="44" t="s">
        <v>2</v>
      </c>
      <c r="N50" s="33">
        <v>661.55</v>
      </c>
    </row>
    <row r="51" spans="1:14" ht="36" customHeight="1">
      <c r="A51" s="56">
        <v>12</v>
      </c>
      <c r="B51" s="40" t="s">
        <v>488</v>
      </c>
      <c r="C51" s="56" t="s">
        <v>57</v>
      </c>
      <c r="D51" s="56">
        <v>2002</v>
      </c>
      <c r="E51" s="56" t="s">
        <v>505</v>
      </c>
      <c r="F51" s="60" t="s">
        <v>1</v>
      </c>
      <c r="G51" s="57" t="s">
        <v>6</v>
      </c>
      <c r="H51" s="56">
        <v>2020</v>
      </c>
      <c r="I51" s="57" t="s">
        <v>25</v>
      </c>
      <c r="J51" s="44" t="s">
        <v>2</v>
      </c>
      <c r="K51" s="33">
        <v>454.22999993116053</v>
      </c>
      <c r="L51" s="43" t="s">
        <v>5</v>
      </c>
      <c r="M51" s="44" t="s">
        <v>2</v>
      </c>
      <c r="N51" s="33">
        <v>610.32</v>
      </c>
    </row>
    <row r="52" spans="1:14" ht="31.5">
      <c r="A52" s="56">
        <v>13</v>
      </c>
      <c r="B52" s="56" t="s">
        <v>16</v>
      </c>
      <c r="C52" s="56" t="s">
        <v>57</v>
      </c>
      <c r="D52" s="56">
        <v>2001</v>
      </c>
      <c r="E52" s="43" t="s">
        <v>506</v>
      </c>
      <c r="F52" s="56" t="s">
        <v>10</v>
      </c>
      <c r="G52" s="56" t="s">
        <v>8</v>
      </c>
      <c r="H52" s="56">
        <v>2019</v>
      </c>
      <c r="I52" s="43" t="s">
        <v>463</v>
      </c>
      <c r="J52" s="57" t="s">
        <v>3</v>
      </c>
      <c r="K52" s="33">
        <v>94005.51403180542</v>
      </c>
      <c r="L52" s="56" t="s">
        <v>15</v>
      </c>
      <c r="M52" s="56" t="s">
        <v>3</v>
      </c>
      <c r="N52" s="33">
        <v>94005.51</v>
      </c>
    </row>
    <row r="53" spans="1:14" ht="47.25">
      <c r="A53" s="56">
        <v>14</v>
      </c>
      <c r="B53" s="56" t="s">
        <v>508</v>
      </c>
      <c r="C53" s="56" t="s">
        <v>57</v>
      </c>
      <c r="D53" s="56">
        <v>2003</v>
      </c>
      <c r="E53" s="43" t="s">
        <v>507</v>
      </c>
      <c r="F53" s="56" t="s">
        <v>10</v>
      </c>
      <c r="G53" s="56" t="s">
        <v>8</v>
      </c>
      <c r="H53" s="56">
        <v>2019</v>
      </c>
      <c r="I53" s="43" t="s">
        <v>463</v>
      </c>
      <c r="J53" s="44" t="s">
        <v>2</v>
      </c>
      <c r="K53" s="33">
        <v>1083.4954545454545</v>
      </c>
      <c r="L53" s="56" t="s">
        <v>13</v>
      </c>
      <c r="M53" s="44" t="s">
        <v>2</v>
      </c>
      <c r="N53" s="33">
        <v>576.14</v>
      </c>
    </row>
    <row r="54" spans="1:14" s="4" customFormat="1" ht="63">
      <c r="A54" s="56">
        <v>15</v>
      </c>
      <c r="B54" s="56" t="s">
        <v>509</v>
      </c>
      <c r="C54" s="56" t="s">
        <v>57</v>
      </c>
      <c r="D54" s="56">
        <v>2014</v>
      </c>
      <c r="E54" s="56" t="s">
        <v>511</v>
      </c>
      <c r="F54" s="56" t="s">
        <v>1</v>
      </c>
      <c r="G54" s="56" t="s">
        <v>8</v>
      </c>
      <c r="H54" s="56">
        <v>2019</v>
      </c>
      <c r="I54" s="43" t="s">
        <v>70</v>
      </c>
      <c r="J54" s="44" t="s">
        <v>2</v>
      </c>
      <c r="K54" s="33">
        <v>607.9522123893805</v>
      </c>
      <c r="L54" s="56" t="s">
        <v>13</v>
      </c>
      <c r="M54" s="44" t="s">
        <v>2</v>
      </c>
      <c r="N54" s="33">
        <v>576.14</v>
      </c>
    </row>
    <row r="55" spans="1:14" ht="47.25">
      <c r="A55" s="56">
        <v>16</v>
      </c>
      <c r="B55" s="40" t="s">
        <v>512</v>
      </c>
      <c r="C55" s="56" t="s">
        <v>57</v>
      </c>
      <c r="D55" s="56">
        <v>2012</v>
      </c>
      <c r="E55" s="56" t="s">
        <v>513</v>
      </c>
      <c r="F55" s="56" t="s">
        <v>10</v>
      </c>
      <c r="G55" s="56" t="s">
        <v>8</v>
      </c>
      <c r="H55" s="56">
        <v>2019</v>
      </c>
      <c r="I55" s="43" t="s">
        <v>70</v>
      </c>
      <c r="J55" s="44" t="s">
        <v>2</v>
      </c>
      <c r="K55" s="33">
        <v>406.2820061764591</v>
      </c>
      <c r="L55" s="56" t="s">
        <v>13</v>
      </c>
      <c r="M55" s="44" t="s">
        <v>2</v>
      </c>
      <c r="N55" s="33">
        <v>576.14</v>
      </c>
    </row>
    <row r="56" spans="1:14" ht="47.25">
      <c r="A56" s="56">
        <v>17</v>
      </c>
      <c r="B56" s="40" t="s">
        <v>512</v>
      </c>
      <c r="C56" s="56" t="s">
        <v>57</v>
      </c>
      <c r="D56" s="56">
        <v>2012</v>
      </c>
      <c r="E56" s="56" t="s">
        <v>513</v>
      </c>
      <c r="F56" s="56" t="s">
        <v>10</v>
      </c>
      <c r="G56" s="43" t="s">
        <v>8</v>
      </c>
      <c r="H56" s="43">
        <v>2019</v>
      </c>
      <c r="I56" s="57" t="s">
        <v>25</v>
      </c>
      <c r="J56" s="44" t="s">
        <v>2</v>
      </c>
      <c r="K56" s="33">
        <v>72.88510638297872</v>
      </c>
      <c r="L56" s="43" t="s">
        <v>13</v>
      </c>
      <c r="M56" s="44" t="s">
        <v>2</v>
      </c>
      <c r="N56" s="33">
        <v>576.14</v>
      </c>
    </row>
    <row r="57" spans="1:14" s="4" customFormat="1" ht="47.25">
      <c r="A57" s="56">
        <v>18</v>
      </c>
      <c r="B57" s="56" t="s">
        <v>493</v>
      </c>
      <c r="C57" s="56" t="s">
        <v>57</v>
      </c>
      <c r="D57" s="56">
        <v>2015</v>
      </c>
      <c r="E57" s="56" t="s">
        <v>432</v>
      </c>
      <c r="F57" s="56" t="s">
        <v>10</v>
      </c>
      <c r="G57" s="56" t="s">
        <v>8</v>
      </c>
      <c r="H57" s="56">
        <v>2019</v>
      </c>
      <c r="I57" s="43" t="s">
        <v>70</v>
      </c>
      <c r="J57" s="56" t="s">
        <v>3</v>
      </c>
      <c r="K57" s="33">
        <v>8336.965517241379</v>
      </c>
      <c r="L57" s="56" t="s">
        <v>14</v>
      </c>
      <c r="M57" s="56" t="s">
        <v>3</v>
      </c>
      <c r="N57" s="33">
        <v>5928.3</v>
      </c>
    </row>
    <row r="58" spans="1:14" ht="31.5">
      <c r="A58" s="56">
        <v>19</v>
      </c>
      <c r="B58" s="57" t="s">
        <v>515</v>
      </c>
      <c r="C58" s="56" t="s">
        <v>57</v>
      </c>
      <c r="D58" s="56">
        <v>2016</v>
      </c>
      <c r="E58" s="56" t="s">
        <v>231</v>
      </c>
      <c r="F58" s="56" t="s">
        <v>1</v>
      </c>
      <c r="G58" s="57" t="s">
        <v>6</v>
      </c>
      <c r="H58" s="56">
        <v>2019</v>
      </c>
      <c r="I58" s="43" t="s">
        <v>463</v>
      </c>
      <c r="J58" s="44" t="s">
        <v>2</v>
      </c>
      <c r="K58" s="33">
        <v>444.66569400497826</v>
      </c>
      <c r="L58" s="56" t="s">
        <v>5</v>
      </c>
      <c r="M58" s="44" t="s">
        <v>2</v>
      </c>
      <c r="N58" s="33">
        <v>661.55</v>
      </c>
    </row>
    <row r="59" spans="1:14" ht="31.5">
      <c r="A59" s="56">
        <v>20</v>
      </c>
      <c r="B59" s="43" t="s">
        <v>491</v>
      </c>
      <c r="C59" s="56" t="s">
        <v>57</v>
      </c>
      <c r="D59" s="56">
        <v>2009</v>
      </c>
      <c r="E59" s="56" t="s">
        <v>205</v>
      </c>
      <c r="F59" s="56" t="s">
        <v>1</v>
      </c>
      <c r="G59" s="57" t="s">
        <v>6</v>
      </c>
      <c r="H59" s="56">
        <v>2019</v>
      </c>
      <c r="I59" s="43" t="s">
        <v>70</v>
      </c>
      <c r="J59" s="57" t="s">
        <v>3</v>
      </c>
      <c r="K59" s="33">
        <v>55</v>
      </c>
      <c r="L59" s="57" t="s">
        <v>93</v>
      </c>
      <c r="M59" s="43" t="s">
        <v>0</v>
      </c>
      <c r="N59" s="33" t="s">
        <v>0</v>
      </c>
    </row>
    <row r="60" spans="1:14" ht="53.25" customHeight="1">
      <c r="A60" s="56">
        <v>21</v>
      </c>
      <c r="B60" s="56" t="s">
        <v>516</v>
      </c>
      <c r="C60" s="56" t="s">
        <v>57</v>
      </c>
      <c r="D60" s="56">
        <v>2009</v>
      </c>
      <c r="E60" s="40" t="s">
        <v>517</v>
      </c>
      <c r="F60" s="56" t="s">
        <v>1</v>
      </c>
      <c r="G60" s="56" t="s">
        <v>12</v>
      </c>
      <c r="H60" s="56">
        <v>2020</v>
      </c>
      <c r="I60" s="43" t="s">
        <v>463</v>
      </c>
      <c r="J60" s="44" t="s">
        <v>2</v>
      </c>
      <c r="K60" s="33">
        <v>434.2744299473625</v>
      </c>
      <c r="L60" s="56" t="s">
        <v>11</v>
      </c>
      <c r="M60" s="44" t="s">
        <v>2</v>
      </c>
      <c r="N60" s="33">
        <v>116.23</v>
      </c>
    </row>
    <row r="61" spans="1:14" ht="53.25" customHeight="1">
      <c r="A61" s="56">
        <v>22</v>
      </c>
      <c r="B61" s="56" t="s">
        <v>518</v>
      </c>
      <c r="C61" s="56" t="s">
        <v>57</v>
      </c>
      <c r="D61" s="56">
        <v>2014</v>
      </c>
      <c r="E61" s="43" t="s">
        <v>519</v>
      </c>
      <c r="F61" s="56" t="s">
        <v>1</v>
      </c>
      <c r="G61" s="56" t="s">
        <v>8</v>
      </c>
      <c r="H61" s="56">
        <v>2020</v>
      </c>
      <c r="I61" s="57" t="s">
        <v>25</v>
      </c>
      <c r="J61" s="44" t="s">
        <v>2</v>
      </c>
      <c r="K61" s="33">
        <v>1245.8782467532467</v>
      </c>
      <c r="L61" s="56" t="s">
        <v>7</v>
      </c>
      <c r="M61" s="44" t="s">
        <v>2</v>
      </c>
      <c r="N61" s="33">
        <v>614.05</v>
      </c>
    </row>
    <row r="62" spans="1:14" ht="15.75">
      <c r="A62" s="67" t="s">
        <v>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ht="49.5" customHeight="1">
      <c r="A63" s="56">
        <v>1</v>
      </c>
      <c r="B63" s="40" t="s">
        <v>522</v>
      </c>
      <c r="C63" s="56" t="s">
        <v>57</v>
      </c>
      <c r="D63" s="56">
        <v>2015</v>
      </c>
      <c r="E63" s="56" t="s">
        <v>525</v>
      </c>
      <c r="F63" s="56" t="s">
        <v>1</v>
      </c>
      <c r="G63" s="56" t="s">
        <v>8</v>
      </c>
      <c r="H63" s="56">
        <v>2018</v>
      </c>
      <c r="I63" s="56" t="s">
        <v>215</v>
      </c>
      <c r="J63" s="57" t="s">
        <v>3</v>
      </c>
      <c r="K63" s="33">
        <v>21464.98</v>
      </c>
      <c r="L63" s="57" t="s">
        <v>93</v>
      </c>
      <c r="M63" s="56" t="s">
        <v>0</v>
      </c>
      <c r="N63" s="14" t="s">
        <v>0</v>
      </c>
    </row>
    <row r="64" spans="1:14" ht="47.25" customHeight="1">
      <c r="A64" s="56">
        <v>2</v>
      </c>
      <c r="B64" s="40" t="s">
        <v>520</v>
      </c>
      <c r="C64" s="56" t="s">
        <v>57</v>
      </c>
      <c r="D64" s="56">
        <v>2015</v>
      </c>
      <c r="E64" s="56" t="s">
        <v>524</v>
      </c>
      <c r="F64" s="56" t="s">
        <v>10</v>
      </c>
      <c r="G64" s="56" t="s">
        <v>8</v>
      </c>
      <c r="H64" s="56">
        <v>2018</v>
      </c>
      <c r="I64" s="57" t="s">
        <v>215</v>
      </c>
      <c r="J64" s="56" t="s">
        <v>2</v>
      </c>
      <c r="K64" s="33">
        <v>4933.13</v>
      </c>
      <c r="L64" s="57" t="s">
        <v>93</v>
      </c>
      <c r="M64" s="56" t="s">
        <v>0</v>
      </c>
      <c r="N64" s="14" t="s">
        <v>0</v>
      </c>
    </row>
    <row r="65" spans="1:14" ht="57.75" customHeight="1">
      <c r="A65" s="56">
        <v>3</v>
      </c>
      <c r="B65" s="40" t="s">
        <v>521</v>
      </c>
      <c r="C65" s="56" t="s">
        <v>57</v>
      </c>
      <c r="D65" s="56">
        <v>2015</v>
      </c>
      <c r="E65" s="56" t="s">
        <v>524</v>
      </c>
      <c r="F65" s="56" t="s">
        <v>10</v>
      </c>
      <c r="G65" s="56" t="s">
        <v>8</v>
      </c>
      <c r="H65" s="56">
        <v>2018</v>
      </c>
      <c r="I65" s="57" t="s">
        <v>215</v>
      </c>
      <c r="J65" s="56" t="s">
        <v>2</v>
      </c>
      <c r="K65" s="33">
        <v>1099.648</v>
      </c>
      <c r="L65" s="57" t="s">
        <v>93</v>
      </c>
      <c r="M65" s="56" t="s">
        <v>0</v>
      </c>
      <c r="N65" s="14" t="s">
        <v>0</v>
      </c>
    </row>
    <row r="66" spans="1:14" ht="59.25" customHeight="1">
      <c r="A66" s="56">
        <v>4</v>
      </c>
      <c r="B66" s="40" t="s">
        <v>522</v>
      </c>
      <c r="C66" s="56" t="s">
        <v>59</v>
      </c>
      <c r="D66" s="56">
        <v>2015</v>
      </c>
      <c r="E66" s="56" t="s">
        <v>523</v>
      </c>
      <c r="F66" s="56" t="s">
        <v>1</v>
      </c>
      <c r="G66" s="56" t="s">
        <v>8</v>
      </c>
      <c r="H66" s="57">
        <v>2019</v>
      </c>
      <c r="I66" s="57" t="s">
        <v>215</v>
      </c>
      <c r="J66" s="57" t="s">
        <v>3</v>
      </c>
      <c r="K66" s="33">
        <v>17553.14</v>
      </c>
      <c r="L66" s="57" t="s">
        <v>93</v>
      </c>
      <c r="M66" s="57" t="s">
        <v>0</v>
      </c>
      <c r="N66" s="14" t="s">
        <v>0</v>
      </c>
    </row>
    <row r="67" spans="1:14" ht="94.5">
      <c r="A67" s="56">
        <v>5</v>
      </c>
      <c r="B67" s="57" t="s">
        <v>526</v>
      </c>
      <c r="C67" s="56" t="s">
        <v>57</v>
      </c>
      <c r="D67" s="56">
        <v>2011</v>
      </c>
      <c r="E67" s="57" t="s">
        <v>527</v>
      </c>
      <c r="F67" s="56" t="s">
        <v>10</v>
      </c>
      <c r="G67" s="56" t="s">
        <v>8</v>
      </c>
      <c r="H67" s="57">
        <v>2019</v>
      </c>
      <c r="I67" s="57" t="s">
        <v>215</v>
      </c>
      <c r="J67" s="57" t="s">
        <v>2</v>
      </c>
      <c r="K67" s="33">
        <v>4364.83</v>
      </c>
      <c r="L67" s="57" t="s">
        <v>93</v>
      </c>
      <c r="M67" s="57" t="s">
        <v>0</v>
      </c>
      <c r="N67" s="14" t="s">
        <v>0</v>
      </c>
    </row>
    <row r="68" spans="1:14" ht="66.75" customHeight="1">
      <c r="A68" s="56">
        <v>6</v>
      </c>
      <c r="B68" s="57" t="s">
        <v>528</v>
      </c>
      <c r="C68" s="56" t="s">
        <v>57</v>
      </c>
      <c r="D68" s="56">
        <v>2016</v>
      </c>
      <c r="E68" s="57" t="s">
        <v>524</v>
      </c>
      <c r="F68" s="56" t="s">
        <v>1</v>
      </c>
      <c r="G68" s="56" t="s">
        <v>8</v>
      </c>
      <c r="H68" s="57">
        <v>2019</v>
      </c>
      <c r="I68" s="57" t="s">
        <v>215</v>
      </c>
      <c r="J68" s="57" t="s">
        <v>34</v>
      </c>
      <c r="K68" s="33">
        <v>6322372.59</v>
      </c>
      <c r="L68" s="57" t="s">
        <v>93</v>
      </c>
      <c r="M68" s="57" t="s">
        <v>0</v>
      </c>
      <c r="N68" s="14" t="s">
        <v>0</v>
      </c>
    </row>
    <row r="69" spans="1:14" ht="15.75" customHeight="1">
      <c r="A69" s="67" t="s">
        <v>84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31.5">
      <c r="A70" s="43">
        <v>1</v>
      </c>
      <c r="B70" s="57" t="s">
        <v>485</v>
      </c>
      <c r="C70" s="43" t="s">
        <v>59</v>
      </c>
      <c r="D70" s="43">
        <v>2006</v>
      </c>
      <c r="E70" s="43" t="s">
        <v>381</v>
      </c>
      <c r="F70" s="43" t="s">
        <v>10</v>
      </c>
      <c r="G70" s="43" t="s">
        <v>6</v>
      </c>
      <c r="H70" s="56">
        <v>2018</v>
      </c>
      <c r="I70" s="43" t="s">
        <v>102</v>
      </c>
      <c r="J70" s="43" t="s">
        <v>2</v>
      </c>
      <c r="K70" s="45">
        <v>487.55</v>
      </c>
      <c r="L70" s="43" t="s">
        <v>60</v>
      </c>
      <c r="M70" s="43" t="s">
        <v>2</v>
      </c>
      <c r="N70" s="45">
        <v>128.38</v>
      </c>
    </row>
    <row r="71" spans="1:14" ht="31.5">
      <c r="A71" s="43">
        <v>2</v>
      </c>
      <c r="B71" s="57" t="s">
        <v>485</v>
      </c>
      <c r="C71" s="43" t="s">
        <v>59</v>
      </c>
      <c r="D71" s="43">
        <v>2006</v>
      </c>
      <c r="E71" s="43" t="s">
        <v>381</v>
      </c>
      <c r="F71" s="43" t="s">
        <v>10</v>
      </c>
      <c r="G71" s="43" t="s">
        <v>6</v>
      </c>
      <c r="H71" s="43">
        <v>2019</v>
      </c>
      <c r="I71" s="43" t="s">
        <v>102</v>
      </c>
      <c r="J71" s="43" t="s">
        <v>2</v>
      </c>
      <c r="K71" s="45">
        <v>512</v>
      </c>
      <c r="L71" s="43" t="s">
        <v>60</v>
      </c>
      <c r="M71" s="43" t="s">
        <v>2</v>
      </c>
      <c r="N71" s="45">
        <v>134.82</v>
      </c>
    </row>
    <row r="72" spans="1:14" ht="31.5">
      <c r="A72" s="43">
        <v>3</v>
      </c>
      <c r="B72" s="57" t="s">
        <v>485</v>
      </c>
      <c r="C72" s="43" t="s">
        <v>59</v>
      </c>
      <c r="D72" s="43">
        <v>2006</v>
      </c>
      <c r="E72" s="43" t="s">
        <v>381</v>
      </c>
      <c r="F72" s="43" t="s">
        <v>10</v>
      </c>
      <c r="G72" s="43" t="s">
        <v>6</v>
      </c>
      <c r="H72" s="43">
        <v>2020</v>
      </c>
      <c r="I72" s="43" t="s">
        <v>102</v>
      </c>
      <c r="J72" s="43" t="s">
        <v>2</v>
      </c>
      <c r="K72" s="45">
        <v>521.52</v>
      </c>
      <c r="L72" s="43" t="s">
        <v>60</v>
      </c>
      <c r="M72" s="43" t="s">
        <v>2</v>
      </c>
      <c r="N72" s="45">
        <v>137.32</v>
      </c>
    </row>
    <row r="73" spans="1:14" ht="47.25">
      <c r="A73" s="43">
        <v>4</v>
      </c>
      <c r="B73" s="40" t="s">
        <v>488</v>
      </c>
      <c r="C73" s="43" t="s">
        <v>59</v>
      </c>
      <c r="D73" s="43">
        <v>2002</v>
      </c>
      <c r="E73" s="43" t="s">
        <v>382</v>
      </c>
      <c r="F73" s="60" t="s">
        <v>1</v>
      </c>
      <c r="G73" s="43" t="s">
        <v>6</v>
      </c>
      <c r="H73" s="56">
        <v>2018</v>
      </c>
      <c r="I73" s="43" t="s">
        <v>102</v>
      </c>
      <c r="J73" s="43" t="s">
        <v>2</v>
      </c>
      <c r="K73" s="45">
        <f>ROUND((425.57+720.98)/2,2)</f>
        <v>573.28</v>
      </c>
      <c r="L73" s="43" t="s">
        <v>61</v>
      </c>
      <c r="M73" s="43" t="s">
        <v>2</v>
      </c>
      <c r="N73" s="45">
        <v>311.45</v>
      </c>
    </row>
    <row r="74" spans="1:14" ht="47.25">
      <c r="A74" s="43">
        <v>5</v>
      </c>
      <c r="B74" s="40" t="s">
        <v>488</v>
      </c>
      <c r="C74" s="43" t="s">
        <v>59</v>
      </c>
      <c r="D74" s="43">
        <v>2002</v>
      </c>
      <c r="E74" s="43" t="s">
        <v>382</v>
      </c>
      <c r="F74" s="60" t="s">
        <v>1</v>
      </c>
      <c r="G74" s="43" t="s">
        <v>6</v>
      </c>
      <c r="H74" s="43">
        <v>2019</v>
      </c>
      <c r="I74" s="43" t="s">
        <v>102</v>
      </c>
      <c r="J74" s="43" t="s">
        <v>2</v>
      </c>
      <c r="K74" s="45">
        <f>ROUND((515.57+751.67+585.35+459.9+422.31+619.36+653.85+692.48)/8,2)</f>
        <v>587.56</v>
      </c>
      <c r="L74" s="43" t="s">
        <v>61</v>
      </c>
      <c r="M74" s="43" t="s">
        <v>2</v>
      </c>
      <c r="N74" s="45">
        <v>319.21</v>
      </c>
    </row>
    <row r="75" spans="1:14" ht="47.25">
      <c r="A75" s="43">
        <v>6</v>
      </c>
      <c r="B75" s="40" t="s">
        <v>488</v>
      </c>
      <c r="C75" s="43" t="s">
        <v>59</v>
      </c>
      <c r="D75" s="43">
        <v>2002</v>
      </c>
      <c r="E75" s="43" t="s">
        <v>382</v>
      </c>
      <c r="F75" s="60" t="s">
        <v>1</v>
      </c>
      <c r="G75" s="43" t="s">
        <v>6</v>
      </c>
      <c r="H75" s="43">
        <v>2020</v>
      </c>
      <c r="I75" s="43" t="s">
        <v>102</v>
      </c>
      <c r="J75" s="43" t="s">
        <v>2</v>
      </c>
      <c r="K75" s="45">
        <f>(486.56+516.32+492.19+565.62+706.4+675.16+725.11+966.93+693.77+730.87+553.66)/11</f>
        <v>646.5990909090908</v>
      </c>
      <c r="L75" s="43" t="s">
        <v>61</v>
      </c>
      <c r="M75" s="43" t="s">
        <v>2</v>
      </c>
      <c r="N75" s="45">
        <v>351.28</v>
      </c>
    </row>
    <row r="76" spans="1:14" ht="63">
      <c r="A76" s="43">
        <v>7</v>
      </c>
      <c r="B76" s="40" t="s">
        <v>62</v>
      </c>
      <c r="C76" s="43" t="s">
        <v>59</v>
      </c>
      <c r="D76" s="43">
        <v>2013</v>
      </c>
      <c r="E76" s="43" t="s">
        <v>383</v>
      </c>
      <c r="F76" s="43" t="s">
        <v>10</v>
      </c>
      <c r="G76" s="57" t="s">
        <v>21</v>
      </c>
      <c r="H76" s="56">
        <v>2018</v>
      </c>
      <c r="I76" s="43" t="s">
        <v>102</v>
      </c>
      <c r="J76" s="43" t="s">
        <v>63</v>
      </c>
      <c r="K76" s="45">
        <v>443233.37</v>
      </c>
      <c r="L76" s="43" t="s">
        <v>64</v>
      </c>
      <c r="M76" s="43" t="s">
        <v>0</v>
      </c>
      <c r="N76" s="45" t="s">
        <v>0</v>
      </c>
    </row>
    <row r="77" spans="1:14" ht="47.25">
      <c r="A77" s="43">
        <v>8</v>
      </c>
      <c r="B77" s="43" t="s">
        <v>65</v>
      </c>
      <c r="C77" s="43" t="s">
        <v>59</v>
      </c>
      <c r="D77" s="43">
        <v>2010</v>
      </c>
      <c r="E77" s="44" t="s">
        <v>408</v>
      </c>
      <c r="F77" s="43" t="s">
        <v>10</v>
      </c>
      <c r="G77" s="43" t="s">
        <v>66</v>
      </c>
      <c r="H77" s="56">
        <v>2018</v>
      </c>
      <c r="I77" s="43" t="s">
        <v>102</v>
      </c>
      <c r="J77" s="43" t="s">
        <v>2</v>
      </c>
      <c r="K77" s="45">
        <v>1058.57</v>
      </c>
      <c r="L77" s="43" t="s">
        <v>67</v>
      </c>
      <c r="M77" s="43" t="s">
        <v>2</v>
      </c>
      <c r="N77" s="45">
        <v>153.78</v>
      </c>
    </row>
    <row r="78" spans="1:14" ht="47.25">
      <c r="A78" s="43">
        <v>9</v>
      </c>
      <c r="B78" s="43" t="s">
        <v>65</v>
      </c>
      <c r="C78" s="43" t="s">
        <v>59</v>
      </c>
      <c r="D78" s="43">
        <v>2010</v>
      </c>
      <c r="E78" s="44" t="s">
        <v>408</v>
      </c>
      <c r="F78" s="43" t="s">
        <v>10</v>
      </c>
      <c r="G78" s="43" t="s">
        <v>66</v>
      </c>
      <c r="H78" s="43">
        <v>2019</v>
      </c>
      <c r="I78" s="43" t="s">
        <v>102</v>
      </c>
      <c r="J78" s="43" t="s">
        <v>2</v>
      </c>
      <c r="K78" s="45">
        <v>1107.7</v>
      </c>
      <c r="L78" s="43" t="s">
        <v>67</v>
      </c>
      <c r="M78" s="43" t="s">
        <v>2</v>
      </c>
      <c r="N78" s="45">
        <v>160.92</v>
      </c>
    </row>
    <row r="79" spans="1:14" ht="47.25">
      <c r="A79" s="43">
        <v>10</v>
      </c>
      <c r="B79" s="43" t="s">
        <v>65</v>
      </c>
      <c r="C79" s="43" t="s">
        <v>59</v>
      </c>
      <c r="D79" s="43">
        <v>2010</v>
      </c>
      <c r="E79" s="44" t="s">
        <v>408</v>
      </c>
      <c r="F79" s="43" t="s">
        <v>10</v>
      </c>
      <c r="G79" s="43" t="s">
        <v>66</v>
      </c>
      <c r="H79" s="43">
        <v>2020</v>
      </c>
      <c r="I79" s="43" t="s">
        <v>102</v>
      </c>
      <c r="J79" s="43" t="s">
        <v>2</v>
      </c>
      <c r="K79" s="45">
        <v>1341.95</v>
      </c>
      <c r="L79" s="43" t="s">
        <v>67</v>
      </c>
      <c r="M79" s="43" t="s">
        <v>2</v>
      </c>
      <c r="N79" s="45">
        <v>194.95</v>
      </c>
    </row>
    <row r="80" spans="1:14" ht="47.25">
      <c r="A80" s="43">
        <v>11</v>
      </c>
      <c r="B80" s="43" t="s">
        <v>529</v>
      </c>
      <c r="C80" s="43" t="s">
        <v>59</v>
      </c>
      <c r="D80" s="43">
        <v>2010</v>
      </c>
      <c r="E80" s="44" t="s">
        <v>409</v>
      </c>
      <c r="F80" s="43" t="s">
        <v>10</v>
      </c>
      <c r="G80" s="43" t="s">
        <v>6</v>
      </c>
      <c r="H80" s="56">
        <v>2018</v>
      </c>
      <c r="I80" s="57" t="s">
        <v>25</v>
      </c>
      <c r="J80" s="43" t="s">
        <v>2</v>
      </c>
      <c r="K80" s="45">
        <v>1924.47</v>
      </c>
      <c r="L80" s="43" t="s">
        <v>68</v>
      </c>
      <c r="M80" s="46" t="s">
        <v>2</v>
      </c>
      <c r="N80" s="45">
        <v>618.68</v>
      </c>
    </row>
    <row r="81" spans="1:14" ht="31.5">
      <c r="A81" s="43">
        <v>12</v>
      </c>
      <c r="B81" s="43" t="s">
        <v>69</v>
      </c>
      <c r="C81" s="56" t="s">
        <v>57</v>
      </c>
      <c r="D81" s="56">
        <v>2009</v>
      </c>
      <c r="E81" s="44" t="s">
        <v>410</v>
      </c>
      <c r="F81" s="43" t="s">
        <v>10</v>
      </c>
      <c r="G81" s="43" t="s">
        <v>6</v>
      </c>
      <c r="H81" s="56">
        <v>2018</v>
      </c>
      <c r="I81" s="43" t="s">
        <v>70</v>
      </c>
      <c r="J81" s="43" t="s">
        <v>2</v>
      </c>
      <c r="K81" s="45">
        <f>ROUND((20514.67+13129.06)/2,2)</f>
        <v>16821.87</v>
      </c>
      <c r="L81" s="57" t="s">
        <v>93</v>
      </c>
      <c r="M81" s="56" t="s">
        <v>0</v>
      </c>
      <c r="N81" s="14" t="s">
        <v>0</v>
      </c>
    </row>
    <row r="82" spans="1:14" ht="31.5">
      <c r="A82" s="43">
        <v>13</v>
      </c>
      <c r="B82" s="57" t="s">
        <v>36</v>
      </c>
      <c r="C82" s="56" t="s">
        <v>57</v>
      </c>
      <c r="D82" s="56">
        <v>2014</v>
      </c>
      <c r="E82" s="44" t="s">
        <v>411</v>
      </c>
      <c r="F82" s="43" t="s">
        <v>10</v>
      </c>
      <c r="G82" s="57" t="s">
        <v>21</v>
      </c>
      <c r="H82" s="56">
        <v>2018</v>
      </c>
      <c r="I82" s="43" t="s">
        <v>71</v>
      </c>
      <c r="J82" s="43" t="s">
        <v>63</v>
      </c>
      <c r="K82" s="45">
        <v>3500000</v>
      </c>
      <c r="L82" s="57" t="s">
        <v>93</v>
      </c>
      <c r="M82" s="56" t="s">
        <v>0</v>
      </c>
      <c r="N82" s="14" t="s">
        <v>0</v>
      </c>
    </row>
    <row r="83" spans="1:14" ht="31.5">
      <c r="A83" s="43">
        <v>14</v>
      </c>
      <c r="B83" s="43" t="s">
        <v>72</v>
      </c>
      <c r="C83" s="43" t="s">
        <v>57</v>
      </c>
      <c r="D83" s="43">
        <v>2014</v>
      </c>
      <c r="E83" s="44" t="s">
        <v>412</v>
      </c>
      <c r="F83" s="43" t="s">
        <v>10</v>
      </c>
      <c r="G83" s="43" t="s">
        <v>73</v>
      </c>
      <c r="H83" s="56">
        <v>2018</v>
      </c>
      <c r="I83" s="43" t="s">
        <v>70</v>
      </c>
      <c r="J83" s="43" t="s">
        <v>42</v>
      </c>
      <c r="K83" s="45">
        <f>ROUND((2423.64+1258.02+2227.45+2307.91)/4,2)</f>
        <v>2054.26</v>
      </c>
      <c r="L83" s="57" t="s">
        <v>93</v>
      </c>
      <c r="M83" s="56" t="s">
        <v>0</v>
      </c>
      <c r="N83" s="14" t="s">
        <v>0</v>
      </c>
    </row>
    <row r="84" spans="1:14" ht="31.5">
      <c r="A84" s="43">
        <v>15</v>
      </c>
      <c r="B84" s="43" t="s">
        <v>72</v>
      </c>
      <c r="C84" s="43" t="s">
        <v>59</v>
      </c>
      <c r="D84" s="43">
        <v>2014</v>
      </c>
      <c r="E84" s="44" t="s">
        <v>412</v>
      </c>
      <c r="F84" s="43" t="s">
        <v>10</v>
      </c>
      <c r="G84" s="43" t="s">
        <v>73</v>
      </c>
      <c r="H84" s="43">
        <v>2019</v>
      </c>
      <c r="I84" s="43" t="s">
        <v>70</v>
      </c>
      <c r="J84" s="43" t="s">
        <v>42</v>
      </c>
      <c r="K84" s="45">
        <f>ROUND((1150.09+1799.86+1721.83+1610.67+2591.91+2079.93)/6,2)</f>
        <v>1825.72</v>
      </c>
      <c r="L84" s="57" t="s">
        <v>93</v>
      </c>
      <c r="M84" s="56" t="s">
        <v>0</v>
      </c>
      <c r="N84" s="14" t="s">
        <v>0</v>
      </c>
    </row>
    <row r="85" spans="1:14" ht="31.5">
      <c r="A85" s="43">
        <v>16</v>
      </c>
      <c r="B85" s="43" t="s">
        <v>72</v>
      </c>
      <c r="C85" s="43" t="s">
        <v>59</v>
      </c>
      <c r="D85" s="43">
        <v>2014</v>
      </c>
      <c r="E85" s="44" t="s">
        <v>412</v>
      </c>
      <c r="F85" s="43" t="s">
        <v>10</v>
      </c>
      <c r="G85" s="43" t="s">
        <v>73</v>
      </c>
      <c r="H85" s="43">
        <v>2020</v>
      </c>
      <c r="I85" s="43" t="s">
        <v>70</v>
      </c>
      <c r="J85" s="43" t="s">
        <v>42</v>
      </c>
      <c r="K85" s="45">
        <f>ROUND((1489.08+1553.9+1758.61+1792.44+1851+2375.09+1971.33)/7,2)</f>
        <v>1827.35</v>
      </c>
      <c r="L85" s="57" t="s">
        <v>93</v>
      </c>
      <c r="M85" s="56" t="s">
        <v>0</v>
      </c>
      <c r="N85" s="14" t="s">
        <v>0</v>
      </c>
    </row>
    <row r="86" spans="1:14" ht="31.5">
      <c r="A86" s="43">
        <v>17</v>
      </c>
      <c r="B86" s="43" t="s">
        <v>431</v>
      </c>
      <c r="C86" s="43" t="s">
        <v>57</v>
      </c>
      <c r="D86" s="43">
        <v>2018</v>
      </c>
      <c r="E86" s="44" t="s">
        <v>413</v>
      </c>
      <c r="F86" s="43" t="s">
        <v>1</v>
      </c>
      <c r="G86" s="43" t="s">
        <v>21</v>
      </c>
      <c r="H86" s="56">
        <v>2018</v>
      </c>
      <c r="I86" s="57" t="s">
        <v>25</v>
      </c>
      <c r="J86" s="43" t="s">
        <v>34</v>
      </c>
      <c r="K86" s="45">
        <v>453321.69</v>
      </c>
      <c r="L86" s="57" t="s">
        <v>93</v>
      </c>
      <c r="M86" s="56" t="s">
        <v>0</v>
      </c>
      <c r="N86" s="14" t="s">
        <v>0</v>
      </c>
    </row>
    <row r="87" spans="1:14" ht="31.5">
      <c r="A87" s="43">
        <v>18</v>
      </c>
      <c r="B87" s="43" t="s">
        <v>431</v>
      </c>
      <c r="C87" s="43" t="s">
        <v>57</v>
      </c>
      <c r="D87" s="43">
        <v>2018</v>
      </c>
      <c r="E87" s="44" t="s">
        <v>413</v>
      </c>
      <c r="F87" s="43" t="s">
        <v>1</v>
      </c>
      <c r="G87" s="43" t="s">
        <v>21</v>
      </c>
      <c r="H87" s="43">
        <v>2020</v>
      </c>
      <c r="I87" s="57" t="s">
        <v>25</v>
      </c>
      <c r="J87" s="43" t="s">
        <v>34</v>
      </c>
      <c r="K87" s="45">
        <v>525907.55</v>
      </c>
      <c r="L87" s="57" t="s">
        <v>93</v>
      </c>
      <c r="M87" s="56" t="s">
        <v>0</v>
      </c>
      <c r="N87" s="14" t="s">
        <v>0</v>
      </c>
    </row>
    <row r="88" spans="1:14" ht="63">
      <c r="A88" s="43">
        <v>19</v>
      </c>
      <c r="B88" s="40" t="s">
        <v>650</v>
      </c>
      <c r="C88" s="43" t="s">
        <v>57</v>
      </c>
      <c r="D88" s="43">
        <v>2015</v>
      </c>
      <c r="E88" s="44" t="s">
        <v>193</v>
      </c>
      <c r="F88" s="43" t="s">
        <v>1</v>
      </c>
      <c r="G88" s="43" t="s">
        <v>21</v>
      </c>
      <c r="H88" s="56">
        <v>2018</v>
      </c>
      <c r="I88" s="43" t="s">
        <v>71</v>
      </c>
      <c r="J88" s="43"/>
      <c r="K88" s="45"/>
      <c r="L88" s="57" t="s">
        <v>93</v>
      </c>
      <c r="M88" s="56" t="s">
        <v>0</v>
      </c>
      <c r="N88" s="14" t="s">
        <v>0</v>
      </c>
    </row>
    <row r="89" spans="1:14" ht="31.5">
      <c r="A89" s="43">
        <v>20</v>
      </c>
      <c r="B89" s="43" t="s">
        <v>530</v>
      </c>
      <c r="C89" s="43" t="s">
        <v>57</v>
      </c>
      <c r="D89" s="43">
        <v>2018</v>
      </c>
      <c r="E89" s="44" t="s">
        <v>531</v>
      </c>
      <c r="F89" s="43" t="s">
        <v>1</v>
      </c>
      <c r="G89" s="43" t="s">
        <v>21</v>
      </c>
      <c r="H89" s="43">
        <v>2019</v>
      </c>
      <c r="I89" s="43" t="s">
        <v>70</v>
      </c>
      <c r="J89" s="57" t="s">
        <v>3</v>
      </c>
      <c r="K89" s="45">
        <f>(11714.32+29136.52)/2</f>
        <v>20425.42</v>
      </c>
      <c r="L89" s="43" t="s">
        <v>74</v>
      </c>
      <c r="M89" s="46" t="s">
        <v>3</v>
      </c>
      <c r="N89" s="45">
        <v>4472.06</v>
      </c>
    </row>
    <row r="90" spans="1:14" ht="47.25">
      <c r="A90" s="43">
        <v>21</v>
      </c>
      <c r="B90" s="40" t="s">
        <v>75</v>
      </c>
      <c r="C90" s="43" t="s">
        <v>59</v>
      </c>
      <c r="D90" s="43">
        <v>2013</v>
      </c>
      <c r="E90" s="44" t="s">
        <v>414</v>
      </c>
      <c r="F90" s="43" t="s">
        <v>10</v>
      </c>
      <c r="G90" s="43" t="s">
        <v>6</v>
      </c>
      <c r="H90" s="43">
        <v>2018</v>
      </c>
      <c r="I90" s="43" t="s">
        <v>102</v>
      </c>
      <c r="J90" s="43" t="s">
        <v>2</v>
      </c>
      <c r="K90" s="45">
        <f>(1324.2+1346.64)/2</f>
        <v>1335.42</v>
      </c>
      <c r="L90" s="43" t="s">
        <v>76</v>
      </c>
      <c r="M90" s="43" t="s">
        <v>2</v>
      </c>
      <c r="N90" s="45">
        <v>845.12</v>
      </c>
    </row>
    <row r="91" spans="1:14" ht="47.25">
      <c r="A91" s="43">
        <v>22</v>
      </c>
      <c r="B91" s="40" t="s">
        <v>532</v>
      </c>
      <c r="C91" s="43" t="s">
        <v>57</v>
      </c>
      <c r="D91" s="43">
        <v>2016</v>
      </c>
      <c r="E91" s="44" t="s">
        <v>415</v>
      </c>
      <c r="F91" s="43" t="s">
        <v>1</v>
      </c>
      <c r="G91" s="43" t="s">
        <v>8</v>
      </c>
      <c r="H91" s="43">
        <v>2020</v>
      </c>
      <c r="I91" s="43" t="s">
        <v>102</v>
      </c>
      <c r="J91" s="46" t="s">
        <v>3</v>
      </c>
      <c r="K91" s="45">
        <f>(92647.63+81014.81)/2</f>
        <v>86831.22</v>
      </c>
      <c r="L91" s="43" t="s">
        <v>77</v>
      </c>
      <c r="M91" s="46" t="s">
        <v>3</v>
      </c>
      <c r="N91" s="45" t="s">
        <v>0</v>
      </c>
    </row>
    <row r="92" spans="1:14" ht="47.25">
      <c r="A92" s="43">
        <v>23</v>
      </c>
      <c r="B92" s="57" t="s">
        <v>533</v>
      </c>
      <c r="C92" s="46" t="s">
        <v>57</v>
      </c>
      <c r="D92" s="46">
        <v>2011</v>
      </c>
      <c r="E92" s="44" t="s">
        <v>416</v>
      </c>
      <c r="F92" s="43" t="s">
        <v>1</v>
      </c>
      <c r="G92" s="43" t="s">
        <v>73</v>
      </c>
      <c r="H92" s="43">
        <v>2020</v>
      </c>
      <c r="I92" s="57" t="s">
        <v>25</v>
      </c>
      <c r="J92" s="46" t="s">
        <v>42</v>
      </c>
      <c r="K92" s="45">
        <v>2830.66</v>
      </c>
      <c r="L92" s="43" t="s">
        <v>78</v>
      </c>
      <c r="M92" s="43" t="s">
        <v>42</v>
      </c>
      <c r="N92" s="45">
        <v>1585.69</v>
      </c>
    </row>
    <row r="93" spans="1:14" ht="31.5">
      <c r="A93" s="43">
        <v>24</v>
      </c>
      <c r="B93" s="43" t="s">
        <v>534</v>
      </c>
      <c r="C93" s="46" t="s">
        <v>57</v>
      </c>
      <c r="D93" s="46">
        <v>2011</v>
      </c>
      <c r="E93" s="44" t="s">
        <v>417</v>
      </c>
      <c r="F93" s="43" t="s">
        <v>10</v>
      </c>
      <c r="G93" s="43" t="s">
        <v>21</v>
      </c>
      <c r="H93" s="43">
        <v>2020</v>
      </c>
      <c r="I93" s="57" t="s">
        <v>25</v>
      </c>
      <c r="J93" s="43" t="s">
        <v>2</v>
      </c>
      <c r="K93" s="45">
        <v>9437.29</v>
      </c>
      <c r="L93" s="57" t="s">
        <v>93</v>
      </c>
      <c r="M93" s="56" t="s">
        <v>0</v>
      </c>
      <c r="N93" s="14" t="s">
        <v>0</v>
      </c>
    </row>
    <row r="94" spans="1:14" ht="31.5">
      <c r="A94" s="43">
        <v>25</v>
      </c>
      <c r="B94" s="57" t="s">
        <v>499</v>
      </c>
      <c r="C94" s="46" t="s">
        <v>57</v>
      </c>
      <c r="D94" s="46">
        <v>2016</v>
      </c>
      <c r="E94" s="44" t="s">
        <v>418</v>
      </c>
      <c r="F94" s="46" t="s">
        <v>1</v>
      </c>
      <c r="G94" s="46" t="s">
        <v>6</v>
      </c>
      <c r="H94" s="56">
        <v>2018</v>
      </c>
      <c r="I94" s="43" t="s">
        <v>102</v>
      </c>
      <c r="J94" s="46" t="s">
        <v>2</v>
      </c>
      <c r="K94" s="45">
        <v>766.12</v>
      </c>
      <c r="L94" s="43" t="s">
        <v>369</v>
      </c>
      <c r="M94" s="46" t="s">
        <v>2</v>
      </c>
      <c r="N94" s="45">
        <v>618.68</v>
      </c>
    </row>
    <row r="95" spans="1:14" ht="31.5">
      <c r="A95" s="43">
        <v>26</v>
      </c>
      <c r="B95" s="57" t="s">
        <v>499</v>
      </c>
      <c r="C95" s="46" t="s">
        <v>59</v>
      </c>
      <c r="D95" s="46">
        <v>2016</v>
      </c>
      <c r="E95" s="44" t="s">
        <v>418</v>
      </c>
      <c r="F95" s="46" t="s">
        <v>1</v>
      </c>
      <c r="G95" s="46" t="s">
        <v>6</v>
      </c>
      <c r="H95" s="46">
        <v>2019</v>
      </c>
      <c r="I95" s="43" t="s">
        <v>102</v>
      </c>
      <c r="J95" s="46" t="s">
        <v>2</v>
      </c>
      <c r="K95" s="45">
        <f>(843.43+900.23)/2</f>
        <v>871.8299999999999</v>
      </c>
      <c r="L95" s="43" t="s">
        <v>369</v>
      </c>
      <c r="M95" s="46" t="s">
        <v>2</v>
      </c>
      <c r="N95" s="45">
        <f>(447.2+661.02+657.51+657.27+656.85+656.69+627.6)/7</f>
        <v>623.4485714285714</v>
      </c>
    </row>
    <row r="96" spans="1:14" ht="31.5">
      <c r="A96" s="43">
        <v>27</v>
      </c>
      <c r="B96" s="57" t="s">
        <v>499</v>
      </c>
      <c r="C96" s="46" t="s">
        <v>59</v>
      </c>
      <c r="D96" s="46">
        <v>2016</v>
      </c>
      <c r="E96" s="44" t="s">
        <v>418</v>
      </c>
      <c r="F96" s="46" t="s">
        <v>1</v>
      </c>
      <c r="G96" s="46" t="s">
        <v>6</v>
      </c>
      <c r="H96" s="46">
        <v>2020</v>
      </c>
      <c r="I96" s="43" t="s">
        <v>102</v>
      </c>
      <c r="J96" s="46" t="s">
        <v>2</v>
      </c>
      <c r="K96" s="45">
        <f>(1028.13+908.52+814.48+843.73+934.07)/5</f>
        <v>905.7860000000001</v>
      </c>
      <c r="L96" s="43" t="s">
        <v>369</v>
      </c>
      <c r="M96" s="46" t="s">
        <v>2</v>
      </c>
      <c r="N96" s="45">
        <f>(534.36+537.57+545.3+767.8+672.6+779.78)/6</f>
        <v>639.5683333333333</v>
      </c>
    </row>
    <row r="97" spans="1:14" ht="63">
      <c r="A97" s="43">
        <v>28</v>
      </c>
      <c r="B97" s="57" t="s">
        <v>367</v>
      </c>
      <c r="C97" s="46" t="s">
        <v>57</v>
      </c>
      <c r="D97" s="46">
        <v>2016</v>
      </c>
      <c r="E97" s="24" t="s">
        <v>419</v>
      </c>
      <c r="F97" s="46" t="s">
        <v>10</v>
      </c>
      <c r="G97" s="46" t="s">
        <v>21</v>
      </c>
      <c r="H97" s="46">
        <v>2019</v>
      </c>
      <c r="I97" s="43" t="s">
        <v>71</v>
      </c>
      <c r="J97" s="43" t="s">
        <v>63</v>
      </c>
      <c r="K97" s="8">
        <v>3096937.5</v>
      </c>
      <c r="L97" s="57" t="s">
        <v>93</v>
      </c>
      <c r="M97" s="56" t="s">
        <v>0</v>
      </c>
      <c r="N97" s="14" t="s">
        <v>0</v>
      </c>
    </row>
    <row r="98" spans="1:14" ht="31.5">
      <c r="A98" s="43">
        <v>29</v>
      </c>
      <c r="B98" s="43" t="s">
        <v>79</v>
      </c>
      <c r="C98" s="46" t="s">
        <v>57</v>
      </c>
      <c r="D98" s="46">
        <v>2009</v>
      </c>
      <c r="E98" s="24" t="s">
        <v>420</v>
      </c>
      <c r="F98" s="46" t="s">
        <v>10</v>
      </c>
      <c r="G98" s="46" t="s">
        <v>21</v>
      </c>
      <c r="H98" s="46">
        <v>2019</v>
      </c>
      <c r="I98" s="43" t="s">
        <v>71</v>
      </c>
      <c r="J98" s="43" t="s">
        <v>63</v>
      </c>
      <c r="K98" s="8">
        <v>2173783.27</v>
      </c>
      <c r="L98" s="57" t="s">
        <v>93</v>
      </c>
      <c r="M98" s="56" t="s">
        <v>0</v>
      </c>
      <c r="N98" s="14" t="s">
        <v>0</v>
      </c>
    </row>
    <row r="99" spans="1:14" ht="31.5">
      <c r="A99" s="43">
        <v>30</v>
      </c>
      <c r="B99" s="43" t="s">
        <v>80</v>
      </c>
      <c r="C99" s="46" t="s">
        <v>57</v>
      </c>
      <c r="D99" s="46">
        <v>2017</v>
      </c>
      <c r="E99" s="44" t="s">
        <v>421</v>
      </c>
      <c r="F99" s="46" t="s">
        <v>10</v>
      </c>
      <c r="G99" s="46" t="s">
        <v>8</v>
      </c>
      <c r="H99" s="46">
        <v>2019</v>
      </c>
      <c r="I99" s="46" t="s">
        <v>70</v>
      </c>
      <c r="J99" s="46" t="s">
        <v>42</v>
      </c>
      <c r="K99" s="45">
        <v>74230.76</v>
      </c>
      <c r="L99" s="57" t="s">
        <v>93</v>
      </c>
      <c r="M99" s="56" t="s">
        <v>0</v>
      </c>
      <c r="N99" s="14" t="s">
        <v>0</v>
      </c>
    </row>
    <row r="100" spans="1:14" ht="31.5">
      <c r="A100" s="43">
        <v>31</v>
      </c>
      <c r="B100" s="46" t="s">
        <v>81</v>
      </c>
      <c r="C100" s="46" t="s">
        <v>57</v>
      </c>
      <c r="D100" s="46">
        <v>2012</v>
      </c>
      <c r="E100" s="24" t="s">
        <v>422</v>
      </c>
      <c r="F100" s="46" t="s">
        <v>10</v>
      </c>
      <c r="G100" s="46" t="s">
        <v>73</v>
      </c>
      <c r="H100" s="46">
        <v>2020</v>
      </c>
      <c r="I100" s="46" t="s">
        <v>70</v>
      </c>
      <c r="J100" s="46" t="s">
        <v>34</v>
      </c>
      <c r="K100" s="45">
        <f>(129019.2+129019.2+156188.4+174922.4+172508.4)/5</f>
        <v>152331.52</v>
      </c>
      <c r="L100" s="57" t="s">
        <v>93</v>
      </c>
      <c r="M100" s="56" t="s">
        <v>0</v>
      </c>
      <c r="N100" s="14" t="s">
        <v>0</v>
      </c>
    </row>
    <row r="101" spans="1:14" ht="31.5">
      <c r="A101" s="43">
        <v>32</v>
      </c>
      <c r="B101" s="43" t="s">
        <v>82</v>
      </c>
      <c r="C101" s="46" t="s">
        <v>57</v>
      </c>
      <c r="D101" s="46">
        <v>2018</v>
      </c>
      <c r="E101" s="24" t="s">
        <v>423</v>
      </c>
      <c r="F101" s="46" t="s">
        <v>10</v>
      </c>
      <c r="G101" s="46" t="s">
        <v>21</v>
      </c>
      <c r="H101" s="46">
        <v>2020</v>
      </c>
      <c r="I101" s="57" t="s">
        <v>25</v>
      </c>
      <c r="J101" s="46" t="s">
        <v>34</v>
      </c>
      <c r="K101" s="45">
        <f>(7769.77+9920.21)/2</f>
        <v>8844.99</v>
      </c>
      <c r="L101" s="57" t="s">
        <v>93</v>
      </c>
      <c r="M101" s="56" t="s">
        <v>0</v>
      </c>
      <c r="N101" s="14" t="s">
        <v>0</v>
      </c>
    </row>
    <row r="102" spans="1:14" ht="47.25">
      <c r="A102" s="43">
        <v>33</v>
      </c>
      <c r="B102" s="43" t="s">
        <v>83</v>
      </c>
      <c r="C102" s="46" t="s">
        <v>57</v>
      </c>
      <c r="D102" s="46">
        <v>2007</v>
      </c>
      <c r="E102" s="24" t="s">
        <v>424</v>
      </c>
      <c r="F102" s="46" t="s">
        <v>10</v>
      </c>
      <c r="G102" s="46" t="s">
        <v>21</v>
      </c>
      <c r="H102" s="46">
        <v>2020</v>
      </c>
      <c r="I102" s="57" t="s">
        <v>25</v>
      </c>
      <c r="J102" s="46" t="s">
        <v>2</v>
      </c>
      <c r="K102" s="45">
        <v>1232.06</v>
      </c>
      <c r="L102" s="57" t="s">
        <v>93</v>
      </c>
      <c r="M102" s="56" t="s">
        <v>0</v>
      </c>
      <c r="N102" s="14" t="s">
        <v>0</v>
      </c>
    </row>
    <row r="103" spans="1:14" ht="47.25">
      <c r="A103" s="43">
        <v>34</v>
      </c>
      <c r="B103" s="56" t="s">
        <v>536</v>
      </c>
      <c r="C103" s="46" t="s">
        <v>57</v>
      </c>
      <c r="D103" s="46">
        <v>2006</v>
      </c>
      <c r="E103" s="44" t="s">
        <v>425</v>
      </c>
      <c r="F103" s="46" t="s">
        <v>10</v>
      </c>
      <c r="G103" s="46" t="s">
        <v>73</v>
      </c>
      <c r="H103" s="46">
        <v>2020</v>
      </c>
      <c r="I103" s="57" t="s">
        <v>25</v>
      </c>
      <c r="J103" s="46" t="s">
        <v>42</v>
      </c>
      <c r="K103" s="45">
        <v>64012.98</v>
      </c>
      <c r="L103" s="57" t="s">
        <v>93</v>
      </c>
      <c r="M103" s="56" t="s">
        <v>0</v>
      </c>
      <c r="N103" s="14" t="s">
        <v>0</v>
      </c>
    </row>
    <row r="104" spans="1:14" s="4" customFormat="1" ht="31.5">
      <c r="A104" s="43">
        <v>35</v>
      </c>
      <c r="B104" s="57" t="s">
        <v>535</v>
      </c>
      <c r="C104" s="46" t="s">
        <v>57</v>
      </c>
      <c r="D104" s="46">
        <v>2015</v>
      </c>
      <c r="E104" s="44" t="s">
        <v>426</v>
      </c>
      <c r="F104" s="46" t="s">
        <v>1</v>
      </c>
      <c r="G104" s="46" t="s">
        <v>6</v>
      </c>
      <c r="H104" s="46">
        <v>2020</v>
      </c>
      <c r="I104" s="56" t="s">
        <v>25</v>
      </c>
      <c r="J104" s="46" t="s">
        <v>3</v>
      </c>
      <c r="K104" s="45">
        <v>65.23</v>
      </c>
      <c r="L104" s="56" t="s">
        <v>93</v>
      </c>
      <c r="M104" s="56" t="s">
        <v>0</v>
      </c>
      <c r="N104" s="14" t="s">
        <v>0</v>
      </c>
    </row>
    <row r="105" spans="1:14" ht="15.75" customHeight="1">
      <c r="A105" s="67" t="s">
        <v>91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 ht="31.5">
      <c r="A106" s="40">
        <v>1</v>
      </c>
      <c r="B106" s="40" t="s">
        <v>537</v>
      </c>
      <c r="C106" s="40" t="s">
        <v>57</v>
      </c>
      <c r="D106" s="40">
        <v>2003</v>
      </c>
      <c r="E106" s="43" t="s">
        <v>538</v>
      </c>
      <c r="F106" s="43" t="s">
        <v>10</v>
      </c>
      <c r="G106" s="57" t="s">
        <v>6</v>
      </c>
      <c r="H106" s="56">
        <v>2018</v>
      </c>
      <c r="I106" s="40" t="s">
        <v>25</v>
      </c>
      <c r="J106" s="41" t="s">
        <v>2</v>
      </c>
      <c r="K106" s="9">
        <v>47.2</v>
      </c>
      <c r="L106" s="57" t="s">
        <v>93</v>
      </c>
      <c r="M106" s="43" t="s">
        <v>0</v>
      </c>
      <c r="N106" s="43" t="s">
        <v>0</v>
      </c>
    </row>
    <row r="107" spans="1:14" ht="78.75">
      <c r="A107" s="40">
        <v>2</v>
      </c>
      <c r="B107" s="40" t="s">
        <v>86</v>
      </c>
      <c r="C107" s="40" t="s">
        <v>57</v>
      </c>
      <c r="D107" s="40">
        <v>2014</v>
      </c>
      <c r="E107" s="40" t="s">
        <v>189</v>
      </c>
      <c r="F107" s="43" t="s">
        <v>10</v>
      </c>
      <c r="G107" s="57" t="s">
        <v>6</v>
      </c>
      <c r="H107" s="40">
        <v>2018</v>
      </c>
      <c r="I107" s="40" t="s">
        <v>58</v>
      </c>
      <c r="J107" s="41" t="s">
        <v>2</v>
      </c>
      <c r="K107" s="9">
        <v>815.4</v>
      </c>
      <c r="L107" s="40" t="s">
        <v>87</v>
      </c>
      <c r="M107" s="41" t="s">
        <v>2</v>
      </c>
      <c r="N107" s="8">
        <v>692.27</v>
      </c>
    </row>
    <row r="108" spans="1:14" ht="47.25">
      <c r="A108" s="40">
        <v>3</v>
      </c>
      <c r="B108" s="51" t="s">
        <v>539</v>
      </c>
      <c r="C108" s="40" t="s">
        <v>57</v>
      </c>
      <c r="D108" s="40">
        <v>2016</v>
      </c>
      <c r="E108" s="40" t="s">
        <v>190</v>
      </c>
      <c r="F108" s="43" t="s">
        <v>10</v>
      </c>
      <c r="G108" s="57" t="s">
        <v>6</v>
      </c>
      <c r="H108" s="41">
        <v>2019</v>
      </c>
      <c r="I108" s="57" t="s">
        <v>88</v>
      </c>
      <c r="J108" s="41" t="s">
        <v>2</v>
      </c>
      <c r="K108" s="29">
        <v>589.7</v>
      </c>
      <c r="L108" s="57" t="s">
        <v>93</v>
      </c>
      <c r="M108" s="43" t="s">
        <v>0</v>
      </c>
      <c r="N108" s="43" t="s">
        <v>0</v>
      </c>
    </row>
    <row r="109" spans="1:14" ht="63">
      <c r="A109" s="40">
        <v>4</v>
      </c>
      <c r="B109" s="40" t="s">
        <v>540</v>
      </c>
      <c r="C109" s="40" t="s">
        <v>57</v>
      </c>
      <c r="D109" s="40">
        <v>2016</v>
      </c>
      <c r="E109" s="43" t="s">
        <v>191</v>
      </c>
      <c r="F109" s="43" t="s">
        <v>1</v>
      </c>
      <c r="G109" s="41" t="s">
        <v>89</v>
      </c>
      <c r="H109" s="41">
        <v>2019</v>
      </c>
      <c r="I109" s="40" t="s">
        <v>25</v>
      </c>
      <c r="J109" s="41" t="s">
        <v>2</v>
      </c>
      <c r="K109" s="29">
        <v>361.3</v>
      </c>
      <c r="L109" s="57" t="s">
        <v>93</v>
      </c>
      <c r="M109" s="43" t="s">
        <v>0</v>
      </c>
      <c r="N109" s="43" t="s">
        <v>0</v>
      </c>
    </row>
    <row r="110" spans="1:14" ht="31.5">
      <c r="A110" s="40">
        <v>5</v>
      </c>
      <c r="B110" s="40" t="s">
        <v>541</v>
      </c>
      <c r="C110" s="43" t="s">
        <v>57</v>
      </c>
      <c r="D110" s="43">
        <v>2012</v>
      </c>
      <c r="E110" s="43" t="s">
        <v>192</v>
      </c>
      <c r="F110" s="43" t="s">
        <v>10</v>
      </c>
      <c r="G110" s="41" t="s">
        <v>8</v>
      </c>
      <c r="H110" s="41">
        <v>2019</v>
      </c>
      <c r="I110" s="40" t="s">
        <v>25</v>
      </c>
      <c r="J110" s="46" t="s">
        <v>3</v>
      </c>
      <c r="K110" s="29">
        <v>3657.9</v>
      </c>
      <c r="L110" s="57" t="s">
        <v>93</v>
      </c>
      <c r="M110" s="43" t="s">
        <v>0</v>
      </c>
      <c r="N110" s="43" t="s">
        <v>0</v>
      </c>
    </row>
    <row r="111" spans="1:14" ht="47.25">
      <c r="A111" s="40">
        <v>6</v>
      </c>
      <c r="B111" s="51" t="s">
        <v>542</v>
      </c>
      <c r="C111" s="40" t="s">
        <v>57</v>
      </c>
      <c r="D111" s="40">
        <v>2016</v>
      </c>
      <c r="E111" s="40" t="s">
        <v>467</v>
      </c>
      <c r="F111" s="43" t="s">
        <v>1</v>
      </c>
      <c r="G111" s="57" t="s">
        <v>6</v>
      </c>
      <c r="H111" s="41">
        <v>2019</v>
      </c>
      <c r="I111" s="40" t="s">
        <v>25</v>
      </c>
      <c r="J111" s="41" t="s">
        <v>2</v>
      </c>
      <c r="K111" s="29">
        <v>728.8</v>
      </c>
      <c r="L111" s="57" t="s">
        <v>93</v>
      </c>
      <c r="M111" s="43" t="s">
        <v>0</v>
      </c>
      <c r="N111" s="43" t="s">
        <v>0</v>
      </c>
    </row>
    <row r="112" spans="1:14" ht="47.25">
      <c r="A112" s="40">
        <v>7</v>
      </c>
      <c r="B112" s="51" t="s">
        <v>543</v>
      </c>
      <c r="C112" s="40" t="s">
        <v>57</v>
      </c>
      <c r="D112" s="40">
        <v>2016</v>
      </c>
      <c r="E112" s="40" t="s">
        <v>467</v>
      </c>
      <c r="F112" s="43" t="s">
        <v>1</v>
      </c>
      <c r="G112" s="57" t="s">
        <v>6</v>
      </c>
      <c r="H112" s="41">
        <v>2019</v>
      </c>
      <c r="I112" s="40" t="s">
        <v>25</v>
      </c>
      <c r="J112" s="41" t="s">
        <v>2</v>
      </c>
      <c r="K112" s="29">
        <v>945.69</v>
      </c>
      <c r="L112" s="57" t="s">
        <v>93</v>
      </c>
      <c r="M112" s="43" t="s">
        <v>0</v>
      </c>
      <c r="N112" s="43" t="s">
        <v>0</v>
      </c>
    </row>
    <row r="113" spans="1:14" ht="63">
      <c r="A113" s="40">
        <v>8</v>
      </c>
      <c r="B113" s="40" t="s">
        <v>650</v>
      </c>
      <c r="C113" s="40" t="s">
        <v>57</v>
      </c>
      <c r="D113" s="40">
        <v>2015</v>
      </c>
      <c r="E113" s="43" t="s">
        <v>193</v>
      </c>
      <c r="F113" s="43" t="s">
        <v>1</v>
      </c>
      <c r="G113" s="41" t="s">
        <v>21</v>
      </c>
      <c r="H113" s="41">
        <v>2019</v>
      </c>
      <c r="I113" s="40" t="s">
        <v>25</v>
      </c>
      <c r="J113" s="46" t="s">
        <v>34</v>
      </c>
      <c r="K113" s="29">
        <v>49800.9</v>
      </c>
      <c r="L113" s="57" t="s">
        <v>93</v>
      </c>
      <c r="M113" s="43" t="s">
        <v>0</v>
      </c>
      <c r="N113" s="43" t="s">
        <v>0</v>
      </c>
    </row>
    <row r="114" spans="1:14" ht="47.25">
      <c r="A114" s="40">
        <v>9</v>
      </c>
      <c r="B114" s="51" t="s">
        <v>544</v>
      </c>
      <c r="C114" s="40" t="s">
        <v>57</v>
      </c>
      <c r="D114" s="40">
        <v>2016</v>
      </c>
      <c r="E114" s="40" t="s">
        <v>190</v>
      </c>
      <c r="F114" s="43" t="s">
        <v>10</v>
      </c>
      <c r="G114" s="57" t="s">
        <v>6</v>
      </c>
      <c r="H114" s="41">
        <v>2019</v>
      </c>
      <c r="I114" s="40" t="s">
        <v>25</v>
      </c>
      <c r="J114" s="41" t="s">
        <v>2</v>
      </c>
      <c r="K114" s="29">
        <v>728.8</v>
      </c>
      <c r="L114" s="43" t="s">
        <v>90</v>
      </c>
      <c r="M114" s="41" t="s">
        <v>2</v>
      </c>
      <c r="N114" s="8">
        <v>670</v>
      </c>
    </row>
    <row r="115" spans="1:14" ht="31.5">
      <c r="A115" s="40">
        <v>10</v>
      </c>
      <c r="B115" s="40" t="s">
        <v>545</v>
      </c>
      <c r="C115" s="43" t="s">
        <v>59</v>
      </c>
      <c r="D115" s="43">
        <v>2008</v>
      </c>
      <c r="E115" s="43" t="s">
        <v>194</v>
      </c>
      <c r="F115" s="43" t="s">
        <v>10</v>
      </c>
      <c r="G115" s="41" t="s">
        <v>8</v>
      </c>
      <c r="H115" s="41">
        <v>2019</v>
      </c>
      <c r="I115" s="40" t="s">
        <v>25</v>
      </c>
      <c r="J115" s="41" t="s">
        <v>2</v>
      </c>
      <c r="K115" s="29">
        <v>272.3</v>
      </c>
      <c r="L115" s="57" t="s">
        <v>93</v>
      </c>
      <c r="M115" s="43" t="s">
        <v>0</v>
      </c>
      <c r="N115" s="43" t="s">
        <v>0</v>
      </c>
    </row>
    <row r="116" spans="1:14" ht="47.25">
      <c r="A116" s="40">
        <v>11</v>
      </c>
      <c r="B116" s="40" t="s">
        <v>546</v>
      </c>
      <c r="C116" s="40" t="s">
        <v>57</v>
      </c>
      <c r="D116" s="40">
        <v>2016</v>
      </c>
      <c r="E116" s="40" t="s">
        <v>195</v>
      </c>
      <c r="F116" s="43" t="s">
        <v>10</v>
      </c>
      <c r="G116" s="57" t="s">
        <v>6</v>
      </c>
      <c r="H116" s="43">
        <v>2020</v>
      </c>
      <c r="I116" s="43" t="s">
        <v>88</v>
      </c>
      <c r="J116" s="43" t="s">
        <v>2</v>
      </c>
      <c r="K116" s="45">
        <v>618.8</v>
      </c>
      <c r="L116" s="57" t="s">
        <v>93</v>
      </c>
      <c r="M116" s="43" t="s">
        <v>0</v>
      </c>
      <c r="N116" s="43" t="s">
        <v>0</v>
      </c>
    </row>
    <row r="117" spans="1:14" ht="47.25">
      <c r="A117" s="40">
        <v>12</v>
      </c>
      <c r="B117" s="40" t="s">
        <v>547</v>
      </c>
      <c r="C117" s="40" t="s">
        <v>57</v>
      </c>
      <c r="D117" s="40">
        <v>2018</v>
      </c>
      <c r="E117" s="43" t="s">
        <v>196</v>
      </c>
      <c r="F117" s="43" t="s">
        <v>1</v>
      </c>
      <c r="G117" s="41" t="s">
        <v>21</v>
      </c>
      <c r="H117" s="43">
        <v>2020</v>
      </c>
      <c r="I117" s="40" t="s">
        <v>25</v>
      </c>
      <c r="J117" s="46" t="s">
        <v>34</v>
      </c>
      <c r="K117" s="29">
        <v>22037.8</v>
      </c>
      <c r="L117" s="57" t="s">
        <v>93</v>
      </c>
      <c r="M117" s="43" t="s">
        <v>0</v>
      </c>
      <c r="N117" s="43" t="s">
        <v>0</v>
      </c>
    </row>
    <row r="118" spans="1:14" ht="31.5">
      <c r="A118" s="40">
        <v>13</v>
      </c>
      <c r="B118" s="40" t="s">
        <v>548</v>
      </c>
      <c r="C118" s="43" t="s">
        <v>57</v>
      </c>
      <c r="D118" s="43">
        <v>2016</v>
      </c>
      <c r="E118" s="43" t="s">
        <v>197</v>
      </c>
      <c r="F118" s="43" t="s">
        <v>10</v>
      </c>
      <c r="G118" s="40" t="s">
        <v>8</v>
      </c>
      <c r="H118" s="43">
        <v>2020</v>
      </c>
      <c r="I118" s="40" t="s">
        <v>25</v>
      </c>
      <c r="J118" s="43" t="s">
        <v>2</v>
      </c>
      <c r="K118" s="29">
        <v>178.2</v>
      </c>
      <c r="L118" s="57" t="s">
        <v>93</v>
      </c>
      <c r="M118" s="43" t="s">
        <v>0</v>
      </c>
      <c r="N118" s="43" t="s">
        <v>0</v>
      </c>
    </row>
    <row r="119" spans="1:14" ht="15.75" customHeight="1">
      <c r="A119" s="67" t="s">
        <v>97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</row>
    <row r="120" spans="1:14" ht="47.25">
      <c r="A120" s="56">
        <v>1</v>
      </c>
      <c r="B120" s="56" t="s">
        <v>502</v>
      </c>
      <c r="C120" s="56" t="s">
        <v>57</v>
      </c>
      <c r="D120" s="56">
        <v>2020</v>
      </c>
      <c r="E120" s="56" t="s">
        <v>379</v>
      </c>
      <c r="F120" s="56" t="s">
        <v>1</v>
      </c>
      <c r="G120" s="56" t="s">
        <v>104</v>
      </c>
      <c r="H120" s="56">
        <v>2018</v>
      </c>
      <c r="I120" s="56" t="s">
        <v>70</v>
      </c>
      <c r="J120" s="56" t="s">
        <v>2</v>
      </c>
      <c r="K120" s="33">
        <v>153.5</v>
      </c>
      <c r="L120" s="43" t="s">
        <v>13</v>
      </c>
      <c r="M120" s="56" t="s">
        <v>2</v>
      </c>
      <c r="N120" s="33">
        <v>81.44</v>
      </c>
    </row>
    <row r="121" spans="1:14" ht="47.25">
      <c r="A121" s="56">
        <v>2</v>
      </c>
      <c r="B121" s="56" t="s">
        <v>502</v>
      </c>
      <c r="C121" s="56" t="s">
        <v>57</v>
      </c>
      <c r="D121" s="56">
        <v>2020</v>
      </c>
      <c r="E121" s="56" t="s">
        <v>379</v>
      </c>
      <c r="F121" s="56" t="s">
        <v>1</v>
      </c>
      <c r="G121" s="56" t="s">
        <v>104</v>
      </c>
      <c r="H121" s="56">
        <v>2018</v>
      </c>
      <c r="I121" s="56" t="s">
        <v>70</v>
      </c>
      <c r="J121" s="56" t="s">
        <v>2</v>
      </c>
      <c r="K121" s="33">
        <v>616.31</v>
      </c>
      <c r="L121" s="56" t="s">
        <v>98</v>
      </c>
      <c r="M121" s="56" t="s">
        <v>2</v>
      </c>
      <c r="N121" s="33">
        <v>128.16</v>
      </c>
    </row>
    <row r="122" spans="1:14" ht="63">
      <c r="A122" s="56">
        <v>3</v>
      </c>
      <c r="B122" s="40" t="s">
        <v>549</v>
      </c>
      <c r="C122" s="56" t="s">
        <v>57</v>
      </c>
      <c r="D122" s="56">
        <v>2015</v>
      </c>
      <c r="E122" s="56" t="s">
        <v>380</v>
      </c>
      <c r="F122" s="56" t="s">
        <v>1</v>
      </c>
      <c r="G122" s="57" t="s">
        <v>92</v>
      </c>
      <c r="H122" s="57">
        <v>2018</v>
      </c>
      <c r="I122" s="57" t="s">
        <v>25</v>
      </c>
      <c r="J122" s="57" t="s">
        <v>2</v>
      </c>
      <c r="K122" s="58">
        <v>646.1</v>
      </c>
      <c r="L122" s="57" t="s">
        <v>93</v>
      </c>
      <c r="M122" s="57" t="s">
        <v>0</v>
      </c>
      <c r="N122" s="58" t="s">
        <v>0</v>
      </c>
    </row>
    <row r="123" spans="1:14" ht="63">
      <c r="A123" s="56">
        <v>4</v>
      </c>
      <c r="B123" s="40" t="s">
        <v>549</v>
      </c>
      <c r="C123" s="56" t="s">
        <v>59</v>
      </c>
      <c r="D123" s="56">
        <v>2015</v>
      </c>
      <c r="E123" s="56" t="s">
        <v>380</v>
      </c>
      <c r="F123" s="56" t="s">
        <v>1</v>
      </c>
      <c r="G123" s="57" t="s">
        <v>92</v>
      </c>
      <c r="H123" s="57">
        <v>2019</v>
      </c>
      <c r="I123" s="57" t="s">
        <v>25</v>
      </c>
      <c r="J123" s="57" t="s">
        <v>2</v>
      </c>
      <c r="K123" s="58">
        <v>702.53</v>
      </c>
      <c r="L123" s="57" t="s">
        <v>93</v>
      </c>
      <c r="M123" s="57" t="s">
        <v>0</v>
      </c>
      <c r="N123" s="58" t="s">
        <v>0</v>
      </c>
    </row>
    <row r="124" spans="1:14" ht="31.5">
      <c r="A124" s="56">
        <v>5</v>
      </c>
      <c r="B124" s="51" t="s">
        <v>550</v>
      </c>
      <c r="C124" s="56" t="s">
        <v>57</v>
      </c>
      <c r="D124" s="56">
        <v>2016</v>
      </c>
      <c r="E124" s="56" t="s">
        <v>552</v>
      </c>
      <c r="F124" s="56" t="s">
        <v>1</v>
      </c>
      <c r="G124" s="57" t="s">
        <v>6</v>
      </c>
      <c r="H124" s="57">
        <v>2019</v>
      </c>
      <c r="I124" s="57" t="s">
        <v>70</v>
      </c>
      <c r="J124" s="57" t="s">
        <v>2</v>
      </c>
      <c r="K124" s="58">
        <v>1278.22</v>
      </c>
      <c r="L124" s="56" t="s">
        <v>94</v>
      </c>
      <c r="M124" s="56" t="s">
        <v>2</v>
      </c>
      <c r="N124" s="33">
        <v>885.2</v>
      </c>
    </row>
    <row r="125" spans="1:14" ht="31.5">
      <c r="A125" s="56">
        <v>6</v>
      </c>
      <c r="B125" s="51" t="s">
        <v>550</v>
      </c>
      <c r="C125" s="56" t="s">
        <v>59</v>
      </c>
      <c r="D125" s="56">
        <v>2016</v>
      </c>
      <c r="E125" s="56" t="s">
        <v>552</v>
      </c>
      <c r="F125" s="56" t="s">
        <v>1</v>
      </c>
      <c r="G125" s="57" t="s">
        <v>6</v>
      </c>
      <c r="H125" s="57">
        <v>2020</v>
      </c>
      <c r="I125" s="57" t="s">
        <v>70</v>
      </c>
      <c r="J125" s="57" t="s">
        <v>96</v>
      </c>
      <c r="K125" s="10">
        <v>955.3</v>
      </c>
      <c r="L125" s="57" t="s">
        <v>93</v>
      </c>
      <c r="M125" s="56" t="s">
        <v>33</v>
      </c>
      <c r="N125" s="33" t="s">
        <v>33</v>
      </c>
    </row>
    <row r="126" spans="1:14" ht="31.5">
      <c r="A126" s="56">
        <v>7</v>
      </c>
      <c r="B126" s="51" t="s">
        <v>551</v>
      </c>
      <c r="C126" s="56" t="s">
        <v>57</v>
      </c>
      <c r="D126" s="56">
        <v>2016</v>
      </c>
      <c r="E126" s="56" t="s">
        <v>552</v>
      </c>
      <c r="F126" s="56" t="s">
        <v>1</v>
      </c>
      <c r="G126" s="57" t="s">
        <v>6</v>
      </c>
      <c r="H126" s="56">
        <v>2019</v>
      </c>
      <c r="I126" s="56" t="s">
        <v>70</v>
      </c>
      <c r="J126" s="56" t="s">
        <v>2</v>
      </c>
      <c r="K126" s="33">
        <v>1845.59</v>
      </c>
      <c r="L126" s="57" t="s">
        <v>95</v>
      </c>
      <c r="M126" s="57" t="s">
        <v>2</v>
      </c>
      <c r="N126" s="58">
        <v>973.96</v>
      </c>
    </row>
    <row r="127" spans="1:14" ht="31.5">
      <c r="A127" s="56">
        <v>8</v>
      </c>
      <c r="B127" s="51" t="s">
        <v>551</v>
      </c>
      <c r="C127" s="56" t="s">
        <v>59</v>
      </c>
      <c r="D127" s="56">
        <v>2016</v>
      </c>
      <c r="E127" s="56" t="s">
        <v>552</v>
      </c>
      <c r="F127" s="56" t="s">
        <v>1</v>
      </c>
      <c r="G127" s="57" t="s">
        <v>6</v>
      </c>
      <c r="H127" s="57">
        <v>2020</v>
      </c>
      <c r="I127" s="57" t="s">
        <v>70</v>
      </c>
      <c r="J127" s="57" t="s">
        <v>96</v>
      </c>
      <c r="K127" s="58">
        <v>896.4</v>
      </c>
      <c r="L127" s="57" t="s">
        <v>93</v>
      </c>
      <c r="M127" s="56" t="s">
        <v>33</v>
      </c>
      <c r="N127" s="33" t="s">
        <v>33</v>
      </c>
    </row>
    <row r="128" spans="1:14" ht="47.25">
      <c r="A128" s="56">
        <v>9</v>
      </c>
      <c r="B128" s="51" t="s">
        <v>553</v>
      </c>
      <c r="C128" s="56" t="s">
        <v>57</v>
      </c>
      <c r="D128" s="56">
        <v>2016</v>
      </c>
      <c r="E128" s="56" t="s">
        <v>552</v>
      </c>
      <c r="F128" s="56" t="s">
        <v>1</v>
      </c>
      <c r="G128" s="57" t="s">
        <v>6</v>
      </c>
      <c r="H128" s="57">
        <v>2019</v>
      </c>
      <c r="I128" s="57" t="s">
        <v>70</v>
      </c>
      <c r="J128" s="57" t="s">
        <v>2</v>
      </c>
      <c r="K128" s="58">
        <v>1077.91</v>
      </c>
      <c r="L128" s="57" t="s">
        <v>370</v>
      </c>
      <c r="M128" s="57" t="s">
        <v>2</v>
      </c>
      <c r="N128" s="58">
        <v>973.96</v>
      </c>
    </row>
    <row r="129" spans="1:14" ht="31.5">
      <c r="A129" s="56">
        <v>10</v>
      </c>
      <c r="B129" s="51" t="s">
        <v>553</v>
      </c>
      <c r="C129" s="56" t="s">
        <v>59</v>
      </c>
      <c r="D129" s="56">
        <v>2016</v>
      </c>
      <c r="E129" s="56" t="s">
        <v>552</v>
      </c>
      <c r="F129" s="56" t="s">
        <v>1</v>
      </c>
      <c r="G129" s="57" t="s">
        <v>6</v>
      </c>
      <c r="H129" s="57">
        <v>2020</v>
      </c>
      <c r="I129" s="57" t="s">
        <v>102</v>
      </c>
      <c r="J129" s="57" t="s">
        <v>96</v>
      </c>
      <c r="K129" s="10">
        <v>886.1</v>
      </c>
      <c r="L129" s="57" t="s">
        <v>93</v>
      </c>
      <c r="M129" s="56" t="s">
        <v>33</v>
      </c>
      <c r="N129" s="33" t="s">
        <v>33</v>
      </c>
    </row>
    <row r="130" spans="1:14" ht="47.25">
      <c r="A130" s="56">
        <v>11</v>
      </c>
      <c r="B130" s="51" t="s">
        <v>554</v>
      </c>
      <c r="C130" s="56" t="s">
        <v>57</v>
      </c>
      <c r="D130" s="56">
        <v>2016</v>
      </c>
      <c r="E130" s="56" t="s">
        <v>552</v>
      </c>
      <c r="F130" s="56" t="s">
        <v>1</v>
      </c>
      <c r="G130" s="57" t="s">
        <v>6</v>
      </c>
      <c r="H130" s="57">
        <v>2019</v>
      </c>
      <c r="I130" s="57" t="s">
        <v>70</v>
      </c>
      <c r="J130" s="57" t="s">
        <v>2</v>
      </c>
      <c r="K130" s="58">
        <v>1077.91</v>
      </c>
      <c r="L130" s="57" t="s">
        <v>370</v>
      </c>
      <c r="M130" s="57" t="s">
        <v>2</v>
      </c>
      <c r="N130" s="58">
        <v>909.58</v>
      </c>
    </row>
    <row r="131" spans="1:14" ht="31.5">
      <c r="A131" s="56">
        <v>12</v>
      </c>
      <c r="B131" s="51" t="s">
        <v>554</v>
      </c>
      <c r="C131" s="56" t="s">
        <v>59</v>
      </c>
      <c r="D131" s="56">
        <v>2016</v>
      </c>
      <c r="E131" s="56" t="s">
        <v>552</v>
      </c>
      <c r="F131" s="56" t="s">
        <v>1</v>
      </c>
      <c r="G131" s="57" t="s">
        <v>6</v>
      </c>
      <c r="H131" s="57">
        <v>2020</v>
      </c>
      <c r="I131" s="57" t="s">
        <v>102</v>
      </c>
      <c r="J131" s="57" t="s">
        <v>2</v>
      </c>
      <c r="K131" s="10">
        <v>886.1</v>
      </c>
      <c r="L131" s="57" t="s">
        <v>93</v>
      </c>
      <c r="M131" s="56" t="s">
        <v>33</v>
      </c>
      <c r="N131" s="56" t="s">
        <v>33</v>
      </c>
    </row>
    <row r="132" spans="1:14" ht="31.5">
      <c r="A132" s="56">
        <v>13</v>
      </c>
      <c r="B132" s="51" t="s">
        <v>555</v>
      </c>
      <c r="C132" s="56" t="s">
        <v>57</v>
      </c>
      <c r="D132" s="56">
        <v>2016</v>
      </c>
      <c r="E132" s="56" t="s">
        <v>552</v>
      </c>
      <c r="F132" s="56" t="s">
        <v>1</v>
      </c>
      <c r="G132" s="57" t="s">
        <v>6</v>
      </c>
      <c r="H132" s="57">
        <v>2020</v>
      </c>
      <c r="I132" s="57" t="s">
        <v>25</v>
      </c>
      <c r="J132" s="57" t="s">
        <v>2</v>
      </c>
      <c r="K132" s="33">
        <v>1677.5</v>
      </c>
      <c r="L132" s="57" t="s">
        <v>93</v>
      </c>
      <c r="M132" s="56" t="s">
        <v>33</v>
      </c>
      <c r="N132" s="56" t="s">
        <v>33</v>
      </c>
    </row>
    <row r="133" spans="1:14" ht="31.5">
      <c r="A133" s="56">
        <v>14</v>
      </c>
      <c r="B133" s="51" t="s">
        <v>543</v>
      </c>
      <c r="C133" s="56" t="s">
        <v>57</v>
      </c>
      <c r="D133" s="56">
        <v>2016</v>
      </c>
      <c r="E133" s="56" t="s">
        <v>552</v>
      </c>
      <c r="F133" s="56" t="s">
        <v>1</v>
      </c>
      <c r="G133" s="57" t="s">
        <v>6</v>
      </c>
      <c r="H133" s="57">
        <v>2020</v>
      </c>
      <c r="I133" s="57" t="s">
        <v>25</v>
      </c>
      <c r="J133" s="57" t="s">
        <v>2</v>
      </c>
      <c r="K133" s="58">
        <v>923</v>
      </c>
      <c r="L133" s="57" t="s">
        <v>93</v>
      </c>
      <c r="M133" s="56" t="s">
        <v>33</v>
      </c>
      <c r="N133" s="56" t="s">
        <v>33</v>
      </c>
    </row>
    <row r="134" spans="1:14" ht="31.5">
      <c r="A134" s="56">
        <v>15</v>
      </c>
      <c r="B134" s="51" t="s">
        <v>542</v>
      </c>
      <c r="C134" s="56" t="s">
        <v>57</v>
      </c>
      <c r="D134" s="56">
        <v>2016</v>
      </c>
      <c r="E134" s="56" t="s">
        <v>552</v>
      </c>
      <c r="F134" s="56" t="s">
        <v>1</v>
      </c>
      <c r="G134" s="57" t="s">
        <v>6</v>
      </c>
      <c r="H134" s="57">
        <v>2020</v>
      </c>
      <c r="I134" s="57" t="s">
        <v>25</v>
      </c>
      <c r="J134" s="57" t="s">
        <v>2</v>
      </c>
      <c r="K134" s="58">
        <v>1127.8</v>
      </c>
      <c r="L134" s="57" t="s">
        <v>93</v>
      </c>
      <c r="M134" s="56" t="s">
        <v>33</v>
      </c>
      <c r="N134" s="56" t="s">
        <v>33</v>
      </c>
    </row>
    <row r="135" spans="1:14" ht="31.5">
      <c r="A135" s="56">
        <v>16</v>
      </c>
      <c r="B135" s="51" t="s">
        <v>556</v>
      </c>
      <c r="C135" s="56" t="s">
        <v>57</v>
      </c>
      <c r="D135" s="56">
        <v>2016</v>
      </c>
      <c r="E135" s="56" t="s">
        <v>552</v>
      </c>
      <c r="F135" s="56" t="s">
        <v>1</v>
      </c>
      <c r="G135" s="57" t="s">
        <v>6</v>
      </c>
      <c r="H135" s="57">
        <v>2020</v>
      </c>
      <c r="I135" s="57" t="s">
        <v>25</v>
      </c>
      <c r="J135" s="57" t="s">
        <v>2</v>
      </c>
      <c r="K135" s="58">
        <v>843.2</v>
      </c>
      <c r="L135" s="57" t="s">
        <v>93</v>
      </c>
      <c r="M135" s="56" t="s">
        <v>33</v>
      </c>
      <c r="N135" s="56" t="s">
        <v>33</v>
      </c>
    </row>
    <row r="136" spans="1:14" ht="31.5">
      <c r="A136" s="56">
        <v>17</v>
      </c>
      <c r="B136" s="51" t="s">
        <v>557</v>
      </c>
      <c r="C136" s="56" t="s">
        <v>57</v>
      </c>
      <c r="D136" s="56">
        <v>2016</v>
      </c>
      <c r="E136" s="56" t="s">
        <v>552</v>
      </c>
      <c r="F136" s="56" t="s">
        <v>1</v>
      </c>
      <c r="G136" s="57" t="s">
        <v>6</v>
      </c>
      <c r="H136" s="57">
        <v>2020</v>
      </c>
      <c r="I136" s="57" t="s">
        <v>25</v>
      </c>
      <c r="J136" s="57" t="s">
        <v>2</v>
      </c>
      <c r="K136" s="58">
        <v>833.7</v>
      </c>
      <c r="L136" s="57" t="s">
        <v>93</v>
      </c>
      <c r="M136" s="56" t="s">
        <v>33</v>
      </c>
      <c r="N136" s="56" t="s">
        <v>33</v>
      </c>
    </row>
    <row r="137" spans="1:14" ht="31.5">
      <c r="A137" s="56">
        <v>18</v>
      </c>
      <c r="B137" s="51" t="s">
        <v>558</v>
      </c>
      <c r="C137" s="56" t="s">
        <v>57</v>
      </c>
      <c r="D137" s="56">
        <v>2016</v>
      </c>
      <c r="E137" s="56" t="s">
        <v>552</v>
      </c>
      <c r="F137" s="56" t="s">
        <v>1</v>
      </c>
      <c r="G137" s="57" t="s">
        <v>6</v>
      </c>
      <c r="H137" s="57">
        <v>2020</v>
      </c>
      <c r="I137" s="57" t="s">
        <v>102</v>
      </c>
      <c r="J137" s="57" t="s">
        <v>2</v>
      </c>
      <c r="K137" s="10">
        <v>837.6</v>
      </c>
      <c r="L137" s="57" t="s">
        <v>93</v>
      </c>
      <c r="M137" s="56" t="s">
        <v>33</v>
      </c>
      <c r="N137" s="56" t="s">
        <v>33</v>
      </c>
    </row>
    <row r="138" spans="1:14" ht="31.5">
      <c r="A138" s="56">
        <v>19</v>
      </c>
      <c r="B138" s="51" t="s">
        <v>559</v>
      </c>
      <c r="C138" s="56" t="s">
        <v>57</v>
      </c>
      <c r="D138" s="56">
        <v>2016</v>
      </c>
      <c r="E138" s="56" t="s">
        <v>552</v>
      </c>
      <c r="F138" s="56" t="s">
        <v>1</v>
      </c>
      <c r="G138" s="57" t="s">
        <v>6</v>
      </c>
      <c r="H138" s="57">
        <v>2020</v>
      </c>
      <c r="I138" s="57" t="s">
        <v>70</v>
      </c>
      <c r="J138" s="57" t="s">
        <v>2</v>
      </c>
      <c r="K138" s="10">
        <v>822.1</v>
      </c>
      <c r="L138" s="57" t="s">
        <v>93</v>
      </c>
      <c r="M138" s="56" t="s">
        <v>33</v>
      </c>
      <c r="N138" s="56" t="s">
        <v>33</v>
      </c>
    </row>
    <row r="139" spans="1:14" ht="31.5">
      <c r="A139" s="56">
        <v>20</v>
      </c>
      <c r="B139" s="51" t="s">
        <v>560</v>
      </c>
      <c r="C139" s="56" t="s">
        <v>57</v>
      </c>
      <c r="D139" s="56">
        <v>2016</v>
      </c>
      <c r="E139" s="56" t="s">
        <v>552</v>
      </c>
      <c r="F139" s="56" t="s">
        <v>10</v>
      </c>
      <c r="G139" s="57" t="s">
        <v>6</v>
      </c>
      <c r="H139" s="57">
        <v>2020</v>
      </c>
      <c r="I139" s="57" t="s">
        <v>25</v>
      </c>
      <c r="J139" s="57" t="s">
        <v>2</v>
      </c>
      <c r="K139" s="10">
        <v>961.9</v>
      </c>
      <c r="L139" s="57" t="s">
        <v>93</v>
      </c>
      <c r="M139" s="56" t="s">
        <v>33</v>
      </c>
      <c r="N139" s="56" t="s">
        <v>33</v>
      </c>
    </row>
    <row r="140" spans="1:14" ht="15.75" customHeight="1">
      <c r="A140" s="67" t="s">
        <v>99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</row>
    <row r="141" spans="1:14" ht="47.25">
      <c r="A141" s="56">
        <v>1</v>
      </c>
      <c r="B141" s="40" t="s">
        <v>561</v>
      </c>
      <c r="C141" s="56" t="s">
        <v>57</v>
      </c>
      <c r="D141" s="56">
        <v>2013</v>
      </c>
      <c r="E141" s="56" t="s">
        <v>562</v>
      </c>
      <c r="F141" s="56" t="s">
        <v>10</v>
      </c>
      <c r="G141" s="56" t="s">
        <v>100</v>
      </c>
      <c r="H141" s="56">
        <v>2018</v>
      </c>
      <c r="I141" s="56" t="s">
        <v>101</v>
      </c>
      <c r="J141" s="46" t="s">
        <v>34</v>
      </c>
      <c r="K141" s="33">
        <v>23572</v>
      </c>
      <c r="L141" s="57" t="s">
        <v>93</v>
      </c>
      <c r="M141" s="56" t="s">
        <v>33</v>
      </c>
      <c r="N141" s="56" t="s">
        <v>33</v>
      </c>
    </row>
    <row r="142" spans="1:14" ht="38.25" customHeight="1">
      <c r="A142" s="56">
        <v>2</v>
      </c>
      <c r="B142" s="40" t="s">
        <v>488</v>
      </c>
      <c r="C142" s="57" t="s">
        <v>59</v>
      </c>
      <c r="D142" s="57">
        <v>2002</v>
      </c>
      <c r="E142" s="56" t="s">
        <v>505</v>
      </c>
      <c r="F142" s="60" t="s">
        <v>1</v>
      </c>
      <c r="G142" s="57" t="s">
        <v>12</v>
      </c>
      <c r="H142" s="57">
        <v>2018</v>
      </c>
      <c r="I142" s="57" t="s">
        <v>102</v>
      </c>
      <c r="J142" s="57" t="s">
        <v>2</v>
      </c>
      <c r="K142" s="33">
        <v>440</v>
      </c>
      <c r="L142" s="57" t="s">
        <v>93</v>
      </c>
      <c r="M142" s="57" t="s">
        <v>33</v>
      </c>
      <c r="N142" s="57" t="s">
        <v>33</v>
      </c>
    </row>
    <row r="143" spans="1:14" ht="47.25">
      <c r="A143" s="56">
        <v>3</v>
      </c>
      <c r="B143" s="40" t="s">
        <v>62</v>
      </c>
      <c r="C143" s="57" t="s">
        <v>57</v>
      </c>
      <c r="D143" s="57">
        <v>2013</v>
      </c>
      <c r="E143" s="56" t="s">
        <v>567</v>
      </c>
      <c r="F143" s="56" t="s">
        <v>10</v>
      </c>
      <c r="G143" s="57" t="s">
        <v>21</v>
      </c>
      <c r="H143" s="57">
        <v>2018</v>
      </c>
      <c r="I143" s="57" t="s">
        <v>70</v>
      </c>
      <c r="J143" s="46" t="s">
        <v>34</v>
      </c>
      <c r="K143" s="33">
        <v>13820</v>
      </c>
      <c r="L143" s="57" t="s">
        <v>93</v>
      </c>
      <c r="M143" s="57" t="s">
        <v>33</v>
      </c>
      <c r="N143" s="57" t="s">
        <v>33</v>
      </c>
    </row>
    <row r="144" spans="1:14" ht="63">
      <c r="A144" s="56">
        <v>4</v>
      </c>
      <c r="B144" s="56" t="s">
        <v>563</v>
      </c>
      <c r="C144" s="57" t="s">
        <v>59</v>
      </c>
      <c r="D144" s="57">
        <v>2011</v>
      </c>
      <c r="E144" s="56" t="s">
        <v>564</v>
      </c>
      <c r="F144" s="56" t="s">
        <v>1</v>
      </c>
      <c r="G144" s="57" t="s">
        <v>66</v>
      </c>
      <c r="H144" s="57">
        <v>2019</v>
      </c>
      <c r="I144" s="57" t="s">
        <v>102</v>
      </c>
      <c r="J144" s="46" t="s">
        <v>3</v>
      </c>
      <c r="K144" s="33">
        <v>5623</v>
      </c>
      <c r="L144" s="57" t="s">
        <v>103</v>
      </c>
      <c r="M144" s="57" t="s">
        <v>3</v>
      </c>
      <c r="N144" s="33">
        <v>4440</v>
      </c>
    </row>
    <row r="145" spans="1:14" ht="31.5">
      <c r="A145" s="56">
        <v>5</v>
      </c>
      <c r="B145" s="40" t="s">
        <v>565</v>
      </c>
      <c r="C145" s="56" t="s">
        <v>57</v>
      </c>
      <c r="D145" s="56">
        <v>2015</v>
      </c>
      <c r="E145" s="56" t="s">
        <v>566</v>
      </c>
      <c r="F145" s="56" t="s">
        <v>10</v>
      </c>
      <c r="G145" s="56" t="s">
        <v>104</v>
      </c>
      <c r="H145" s="56">
        <v>2019</v>
      </c>
      <c r="I145" s="57" t="s">
        <v>25</v>
      </c>
      <c r="J145" s="46" t="s">
        <v>34</v>
      </c>
      <c r="K145" s="33">
        <v>1860750</v>
      </c>
      <c r="L145" s="57" t="s">
        <v>105</v>
      </c>
      <c r="M145" s="57" t="s">
        <v>34</v>
      </c>
      <c r="N145" s="33">
        <v>662</v>
      </c>
    </row>
    <row r="146" spans="1:14" ht="31.5">
      <c r="A146" s="56">
        <v>6</v>
      </c>
      <c r="B146" s="59" t="s">
        <v>106</v>
      </c>
      <c r="C146" s="57" t="s">
        <v>59</v>
      </c>
      <c r="D146" s="57">
        <v>2006</v>
      </c>
      <c r="E146" s="56" t="s">
        <v>568</v>
      </c>
      <c r="F146" s="56" t="s">
        <v>10</v>
      </c>
      <c r="G146" s="57" t="s">
        <v>21</v>
      </c>
      <c r="H146" s="57">
        <v>2019</v>
      </c>
      <c r="I146" s="56" t="s">
        <v>85</v>
      </c>
      <c r="J146" s="46" t="s">
        <v>3</v>
      </c>
      <c r="K146" s="33">
        <v>68</v>
      </c>
      <c r="L146" s="57" t="s">
        <v>107</v>
      </c>
      <c r="M146" s="57" t="s">
        <v>3</v>
      </c>
      <c r="N146" s="33">
        <v>17</v>
      </c>
    </row>
    <row r="147" spans="1:14" ht="47.25">
      <c r="A147" s="56">
        <v>7</v>
      </c>
      <c r="B147" s="59" t="s">
        <v>569</v>
      </c>
      <c r="C147" s="57" t="s">
        <v>57</v>
      </c>
      <c r="D147" s="57">
        <v>2016</v>
      </c>
      <c r="E147" s="56" t="s">
        <v>570</v>
      </c>
      <c r="F147" s="56" t="s">
        <v>1</v>
      </c>
      <c r="G147" s="57" t="s">
        <v>6</v>
      </c>
      <c r="H147" s="57">
        <v>2019</v>
      </c>
      <c r="I147" s="56" t="s">
        <v>85</v>
      </c>
      <c r="J147" s="47" t="s">
        <v>18</v>
      </c>
      <c r="K147" s="33">
        <v>240</v>
      </c>
      <c r="L147" s="57" t="s">
        <v>108</v>
      </c>
      <c r="M147" s="47" t="s">
        <v>18</v>
      </c>
      <c r="N147" s="33">
        <v>37</v>
      </c>
    </row>
    <row r="148" spans="1:14" ht="31.5">
      <c r="A148" s="56">
        <v>8</v>
      </c>
      <c r="B148" s="57" t="s">
        <v>572</v>
      </c>
      <c r="C148" s="57" t="s">
        <v>57</v>
      </c>
      <c r="D148" s="57">
        <v>2017</v>
      </c>
      <c r="E148" s="56" t="s">
        <v>571</v>
      </c>
      <c r="F148" s="56" t="s">
        <v>10</v>
      </c>
      <c r="G148" s="57" t="s">
        <v>104</v>
      </c>
      <c r="H148" s="57">
        <v>2020</v>
      </c>
      <c r="I148" s="57" t="s">
        <v>58</v>
      </c>
      <c r="J148" s="57" t="s">
        <v>2</v>
      </c>
      <c r="K148" s="33">
        <v>11352</v>
      </c>
      <c r="L148" s="57" t="s">
        <v>93</v>
      </c>
      <c r="M148" s="57" t="s">
        <v>33</v>
      </c>
      <c r="N148" s="33" t="s">
        <v>33</v>
      </c>
    </row>
    <row r="149" spans="1:14" ht="47.25">
      <c r="A149" s="56">
        <v>9</v>
      </c>
      <c r="B149" s="43" t="s">
        <v>573</v>
      </c>
      <c r="C149" s="57" t="s">
        <v>59</v>
      </c>
      <c r="D149" s="57">
        <v>2018</v>
      </c>
      <c r="E149" s="56" t="s">
        <v>531</v>
      </c>
      <c r="F149" s="56" t="s">
        <v>10</v>
      </c>
      <c r="G149" s="57" t="s">
        <v>21</v>
      </c>
      <c r="H149" s="57">
        <v>2020</v>
      </c>
      <c r="I149" s="57" t="s">
        <v>58</v>
      </c>
      <c r="J149" s="46" t="s">
        <v>3</v>
      </c>
      <c r="K149" s="33">
        <v>17955</v>
      </c>
      <c r="L149" s="57" t="s">
        <v>109</v>
      </c>
      <c r="M149" s="57" t="s">
        <v>3</v>
      </c>
      <c r="N149" s="33">
        <v>20000</v>
      </c>
    </row>
    <row r="150" spans="1:14" ht="31.5">
      <c r="A150" s="56">
        <v>10</v>
      </c>
      <c r="B150" s="43" t="s">
        <v>491</v>
      </c>
      <c r="C150" s="57" t="s">
        <v>57</v>
      </c>
      <c r="D150" s="57">
        <v>2009</v>
      </c>
      <c r="E150" s="56" t="s">
        <v>205</v>
      </c>
      <c r="F150" s="56" t="s">
        <v>1</v>
      </c>
      <c r="G150" s="57" t="s">
        <v>6</v>
      </c>
      <c r="H150" s="57">
        <v>2020</v>
      </c>
      <c r="I150" s="57" t="s">
        <v>58</v>
      </c>
      <c r="J150" s="46" t="s">
        <v>3</v>
      </c>
      <c r="K150" s="33">
        <v>11352</v>
      </c>
      <c r="L150" s="57" t="s">
        <v>93</v>
      </c>
      <c r="M150" s="47" t="s">
        <v>33</v>
      </c>
      <c r="N150" s="33" t="s">
        <v>33</v>
      </c>
    </row>
    <row r="151" spans="1:14" ht="15.75" customHeight="1">
      <c r="A151" s="67" t="s">
        <v>120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</row>
    <row r="152" spans="1:14" ht="63">
      <c r="A152" s="56">
        <v>1</v>
      </c>
      <c r="B152" s="57" t="s">
        <v>574</v>
      </c>
      <c r="C152" s="56" t="s">
        <v>59</v>
      </c>
      <c r="D152" s="56">
        <v>2010</v>
      </c>
      <c r="E152" s="56" t="s">
        <v>575</v>
      </c>
      <c r="F152" s="56" t="s">
        <v>1</v>
      </c>
      <c r="G152" s="56" t="s">
        <v>104</v>
      </c>
      <c r="H152" s="56">
        <v>2018</v>
      </c>
      <c r="I152" s="56" t="s">
        <v>102</v>
      </c>
      <c r="J152" s="57" t="s">
        <v>2</v>
      </c>
      <c r="K152" s="33">
        <v>950</v>
      </c>
      <c r="L152" s="57" t="s">
        <v>93</v>
      </c>
      <c r="M152" s="56" t="s">
        <v>0</v>
      </c>
      <c r="N152" s="56" t="s">
        <v>0</v>
      </c>
    </row>
    <row r="153" spans="1:14" ht="63">
      <c r="A153" s="56">
        <v>2</v>
      </c>
      <c r="B153" s="57" t="s">
        <v>574</v>
      </c>
      <c r="C153" s="56" t="s">
        <v>59</v>
      </c>
      <c r="D153" s="56">
        <v>2010</v>
      </c>
      <c r="E153" s="56" t="s">
        <v>575</v>
      </c>
      <c r="F153" s="56" t="s">
        <v>1</v>
      </c>
      <c r="G153" s="56" t="s">
        <v>104</v>
      </c>
      <c r="H153" s="56">
        <v>2019</v>
      </c>
      <c r="I153" s="56" t="s">
        <v>102</v>
      </c>
      <c r="J153" s="57" t="s">
        <v>2</v>
      </c>
      <c r="K153" s="33">
        <v>972</v>
      </c>
      <c r="L153" s="57" t="s">
        <v>93</v>
      </c>
      <c r="M153" s="56" t="s">
        <v>0</v>
      </c>
      <c r="N153" s="56" t="s">
        <v>0</v>
      </c>
    </row>
    <row r="154" spans="1:14" ht="63">
      <c r="A154" s="56">
        <v>3</v>
      </c>
      <c r="B154" s="57" t="s">
        <v>574</v>
      </c>
      <c r="C154" s="56" t="s">
        <v>59</v>
      </c>
      <c r="D154" s="56">
        <v>2010</v>
      </c>
      <c r="E154" s="56" t="s">
        <v>575</v>
      </c>
      <c r="F154" s="56" t="s">
        <v>1</v>
      </c>
      <c r="G154" s="56" t="s">
        <v>104</v>
      </c>
      <c r="H154" s="56">
        <v>2020</v>
      </c>
      <c r="I154" s="56" t="s">
        <v>102</v>
      </c>
      <c r="J154" s="57" t="s">
        <v>2</v>
      </c>
      <c r="K154" s="33">
        <v>972</v>
      </c>
      <c r="L154" s="57" t="s">
        <v>93</v>
      </c>
      <c r="M154" s="56" t="s">
        <v>0</v>
      </c>
      <c r="N154" s="56" t="s">
        <v>0</v>
      </c>
    </row>
    <row r="155" spans="1:14" ht="44.25" customHeight="1">
      <c r="A155" s="56">
        <v>4</v>
      </c>
      <c r="B155" s="57" t="s">
        <v>576</v>
      </c>
      <c r="C155" s="56" t="s">
        <v>59</v>
      </c>
      <c r="D155" s="56">
        <v>2007</v>
      </c>
      <c r="E155" s="57" t="s">
        <v>577</v>
      </c>
      <c r="F155" s="57" t="s">
        <v>1</v>
      </c>
      <c r="G155" s="57" t="s">
        <v>6</v>
      </c>
      <c r="H155" s="56">
        <v>2018</v>
      </c>
      <c r="I155" s="57" t="s">
        <v>110</v>
      </c>
      <c r="J155" s="57" t="s">
        <v>2</v>
      </c>
      <c r="K155" s="33">
        <v>150</v>
      </c>
      <c r="L155" s="57" t="s">
        <v>93</v>
      </c>
      <c r="M155" s="56" t="s">
        <v>0</v>
      </c>
      <c r="N155" s="56" t="s">
        <v>0</v>
      </c>
    </row>
    <row r="156" spans="1:14" ht="42" customHeight="1">
      <c r="A156" s="56">
        <v>5</v>
      </c>
      <c r="B156" s="57" t="s">
        <v>576</v>
      </c>
      <c r="C156" s="56" t="s">
        <v>59</v>
      </c>
      <c r="D156" s="56">
        <v>2007</v>
      </c>
      <c r="E156" s="57" t="s">
        <v>577</v>
      </c>
      <c r="F156" s="57" t="s">
        <v>1</v>
      </c>
      <c r="G156" s="57" t="s">
        <v>6</v>
      </c>
      <c r="H156" s="56">
        <v>2019</v>
      </c>
      <c r="I156" s="57" t="s">
        <v>111</v>
      </c>
      <c r="J156" s="57" t="s">
        <v>2</v>
      </c>
      <c r="K156" s="33">
        <v>143</v>
      </c>
      <c r="L156" s="57" t="s">
        <v>93</v>
      </c>
      <c r="M156" s="56" t="s">
        <v>0</v>
      </c>
      <c r="N156" s="56" t="s">
        <v>0</v>
      </c>
    </row>
    <row r="157" spans="1:14" ht="42.75" customHeight="1">
      <c r="A157" s="56">
        <v>6</v>
      </c>
      <c r="B157" s="57" t="s">
        <v>576</v>
      </c>
      <c r="C157" s="56" t="s">
        <v>59</v>
      </c>
      <c r="D157" s="56">
        <v>2007</v>
      </c>
      <c r="E157" s="57" t="s">
        <v>577</v>
      </c>
      <c r="F157" s="57" t="s">
        <v>1</v>
      </c>
      <c r="G157" s="57" t="s">
        <v>6</v>
      </c>
      <c r="H157" s="56">
        <v>2020</v>
      </c>
      <c r="I157" s="57" t="s">
        <v>111</v>
      </c>
      <c r="J157" s="57" t="s">
        <v>2</v>
      </c>
      <c r="K157" s="33">
        <v>150</v>
      </c>
      <c r="L157" s="57" t="s">
        <v>93</v>
      </c>
      <c r="M157" s="56" t="s">
        <v>0</v>
      </c>
      <c r="N157" s="56" t="s">
        <v>0</v>
      </c>
    </row>
    <row r="158" spans="1:14" ht="47.25">
      <c r="A158" s="56">
        <v>7</v>
      </c>
      <c r="B158" s="57" t="s">
        <v>578</v>
      </c>
      <c r="C158" s="57" t="s">
        <v>59</v>
      </c>
      <c r="D158" s="57">
        <v>2012</v>
      </c>
      <c r="E158" s="57" t="s">
        <v>579</v>
      </c>
      <c r="F158" s="57" t="s">
        <v>10</v>
      </c>
      <c r="G158" s="57" t="s">
        <v>6</v>
      </c>
      <c r="H158" s="56">
        <v>2018</v>
      </c>
      <c r="I158" s="57" t="s">
        <v>110</v>
      </c>
      <c r="J158" s="57" t="s">
        <v>2</v>
      </c>
      <c r="K158" s="33">
        <v>148</v>
      </c>
      <c r="L158" s="57" t="s">
        <v>93</v>
      </c>
      <c r="M158" s="56" t="s">
        <v>0</v>
      </c>
      <c r="N158" s="56" t="s">
        <v>0</v>
      </c>
    </row>
    <row r="159" spans="1:14" ht="63">
      <c r="A159" s="56">
        <v>8</v>
      </c>
      <c r="B159" s="40" t="s">
        <v>580</v>
      </c>
      <c r="C159" s="57" t="s">
        <v>59</v>
      </c>
      <c r="D159" s="56">
        <v>2009</v>
      </c>
      <c r="E159" s="57" t="s">
        <v>581</v>
      </c>
      <c r="F159" s="57" t="s">
        <v>1</v>
      </c>
      <c r="G159" s="57" t="s">
        <v>12</v>
      </c>
      <c r="H159" s="56">
        <v>2018</v>
      </c>
      <c r="I159" s="57" t="s">
        <v>110</v>
      </c>
      <c r="J159" s="57" t="s">
        <v>2</v>
      </c>
      <c r="K159" s="33">
        <v>404</v>
      </c>
      <c r="L159" s="57" t="s">
        <v>93</v>
      </c>
      <c r="M159" s="56" t="s">
        <v>0</v>
      </c>
      <c r="N159" s="56" t="s">
        <v>0</v>
      </c>
    </row>
    <row r="160" spans="1:14" ht="63">
      <c r="A160" s="56">
        <v>9</v>
      </c>
      <c r="B160" s="40" t="s">
        <v>580</v>
      </c>
      <c r="C160" s="56" t="s">
        <v>59</v>
      </c>
      <c r="D160" s="56">
        <v>2009</v>
      </c>
      <c r="E160" s="57" t="s">
        <v>581</v>
      </c>
      <c r="F160" s="56" t="s">
        <v>1</v>
      </c>
      <c r="G160" s="57" t="s">
        <v>6</v>
      </c>
      <c r="H160" s="56">
        <v>2018</v>
      </c>
      <c r="I160" s="57" t="s">
        <v>102</v>
      </c>
      <c r="J160" s="57" t="s">
        <v>2</v>
      </c>
      <c r="K160" s="33">
        <v>404</v>
      </c>
      <c r="L160" s="57" t="s">
        <v>93</v>
      </c>
      <c r="M160" s="56" t="s">
        <v>0</v>
      </c>
      <c r="N160" s="56" t="s">
        <v>0</v>
      </c>
    </row>
    <row r="161" spans="1:14" ht="63">
      <c r="A161" s="56">
        <v>10</v>
      </c>
      <c r="B161" s="40" t="s">
        <v>580</v>
      </c>
      <c r="C161" s="56" t="s">
        <v>59</v>
      </c>
      <c r="D161" s="56">
        <v>2009</v>
      </c>
      <c r="E161" s="56" t="s">
        <v>581</v>
      </c>
      <c r="F161" s="56" t="s">
        <v>1</v>
      </c>
      <c r="G161" s="57" t="s">
        <v>6</v>
      </c>
      <c r="H161" s="56">
        <v>2019</v>
      </c>
      <c r="I161" s="57" t="s">
        <v>102</v>
      </c>
      <c r="J161" s="57" t="s">
        <v>2</v>
      </c>
      <c r="K161" s="33">
        <v>404</v>
      </c>
      <c r="L161" s="57" t="s">
        <v>93</v>
      </c>
      <c r="M161" s="56" t="s">
        <v>0</v>
      </c>
      <c r="N161" s="56" t="s">
        <v>0</v>
      </c>
    </row>
    <row r="162" spans="1:14" ht="63">
      <c r="A162" s="56">
        <v>11</v>
      </c>
      <c r="B162" s="40" t="s">
        <v>580</v>
      </c>
      <c r="C162" s="56" t="s">
        <v>59</v>
      </c>
      <c r="D162" s="56">
        <v>2009</v>
      </c>
      <c r="E162" s="56" t="s">
        <v>581</v>
      </c>
      <c r="F162" s="56" t="s">
        <v>1</v>
      </c>
      <c r="G162" s="57" t="s">
        <v>6</v>
      </c>
      <c r="H162" s="56">
        <v>2020</v>
      </c>
      <c r="I162" s="57" t="s">
        <v>102</v>
      </c>
      <c r="J162" s="57" t="s">
        <v>2</v>
      </c>
      <c r="K162" s="33">
        <v>440</v>
      </c>
      <c r="L162" s="57" t="s">
        <v>93</v>
      </c>
      <c r="M162" s="56" t="s">
        <v>0</v>
      </c>
      <c r="N162" s="56" t="s">
        <v>0</v>
      </c>
    </row>
    <row r="163" spans="1:14" ht="41.25" customHeight="1">
      <c r="A163" s="56">
        <v>12</v>
      </c>
      <c r="B163" s="57" t="s">
        <v>582</v>
      </c>
      <c r="C163" s="57" t="s">
        <v>59</v>
      </c>
      <c r="D163" s="57">
        <v>2012</v>
      </c>
      <c r="E163" s="57" t="s">
        <v>186</v>
      </c>
      <c r="F163" s="57" t="s">
        <v>10</v>
      </c>
      <c r="G163" s="56" t="s">
        <v>104</v>
      </c>
      <c r="H163" s="56">
        <v>2018</v>
      </c>
      <c r="I163" s="47" t="s">
        <v>102</v>
      </c>
      <c r="J163" s="46" t="s">
        <v>3</v>
      </c>
      <c r="K163" s="33">
        <v>50956</v>
      </c>
      <c r="L163" s="57" t="s">
        <v>93</v>
      </c>
      <c r="M163" s="56" t="s">
        <v>0</v>
      </c>
      <c r="N163" s="56" t="s">
        <v>0</v>
      </c>
    </row>
    <row r="164" spans="1:14" ht="31.5">
      <c r="A164" s="56">
        <v>13</v>
      </c>
      <c r="B164" s="57" t="s">
        <v>112</v>
      </c>
      <c r="C164" s="57" t="s">
        <v>59</v>
      </c>
      <c r="D164" s="57">
        <v>2000</v>
      </c>
      <c r="E164" s="57" t="s">
        <v>583</v>
      </c>
      <c r="F164" s="57" t="s">
        <v>10</v>
      </c>
      <c r="G164" s="56" t="s">
        <v>104</v>
      </c>
      <c r="H164" s="56">
        <v>2018</v>
      </c>
      <c r="I164" s="47" t="s">
        <v>102</v>
      </c>
      <c r="J164" s="46" t="s">
        <v>3</v>
      </c>
      <c r="K164" s="33">
        <v>46236</v>
      </c>
      <c r="L164" s="57" t="s">
        <v>93</v>
      </c>
      <c r="M164" s="56" t="s">
        <v>0</v>
      </c>
      <c r="N164" s="56" t="s">
        <v>0</v>
      </c>
    </row>
    <row r="165" spans="1:14" ht="51" customHeight="1">
      <c r="A165" s="56">
        <v>14</v>
      </c>
      <c r="B165" s="40" t="s">
        <v>488</v>
      </c>
      <c r="C165" s="57" t="s">
        <v>59</v>
      </c>
      <c r="D165" s="57">
        <v>2002</v>
      </c>
      <c r="E165" s="56" t="s">
        <v>505</v>
      </c>
      <c r="F165" s="60" t="s">
        <v>1</v>
      </c>
      <c r="G165" s="57" t="s">
        <v>6</v>
      </c>
      <c r="H165" s="56">
        <v>2018</v>
      </c>
      <c r="I165" s="47" t="s">
        <v>102</v>
      </c>
      <c r="J165" s="57" t="s">
        <v>2</v>
      </c>
      <c r="K165" s="33">
        <v>1156</v>
      </c>
      <c r="L165" s="57" t="s">
        <v>93</v>
      </c>
      <c r="M165" s="56" t="s">
        <v>0</v>
      </c>
      <c r="N165" s="56" t="s">
        <v>0</v>
      </c>
    </row>
    <row r="166" spans="1:14" ht="48.75" customHeight="1">
      <c r="A166" s="56">
        <v>15</v>
      </c>
      <c r="B166" s="40" t="s">
        <v>488</v>
      </c>
      <c r="C166" s="57" t="s">
        <v>59</v>
      </c>
      <c r="D166" s="57">
        <v>2002</v>
      </c>
      <c r="E166" s="56" t="s">
        <v>505</v>
      </c>
      <c r="F166" s="60" t="s">
        <v>1</v>
      </c>
      <c r="G166" s="57" t="s">
        <v>6</v>
      </c>
      <c r="H166" s="56">
        <v>2019</v>
      </c>
      <c r="I166" s="47" t="s">
        <v>102</v>
      </c>
      <c r="J166" s="57" t="s">
        <v>2</v>
      </c>
      <c r="K166" s="33">
        <v>1162</v>
      </c>
      <c r="L166" s="57" t="s">
        <v>93</v>
      </c>
      <c r="M166" s="56" t="s">
        <v>0</v>
      </c>
      <c r="N166" s="56" t="s">
        <v>0</v>
      </c>
    </row>
    <row r="167" spans="1:14" ht="51" customHeight="1">
      <c r="A167" s="56">
        <v>16</v>
      </c>
      <c r="B167" s="43" t="s">
        <v>530</v>
      </c>
      <c r="C167" s="57" t="s">
        <v>59</v>
      </c>
      <c r="D167" s="57">
        <v>2018</v>
      </c>
      <c r="E167" s="57" t="s">
        <v>584</v>
      </c>
      <c r="F167" s="57" t="s">
        <v>1</v>
      </c>
      <c r="G167" s="56" t="s">
        <v>104</v>
      </c>
      <c r="H167" s="56">
        <v>2018</v>
      </c>
      <c r="I167" s="47" t="s">
        <v>102</v>
      </c>
      <c r="J167" s="47" t="s">
        <v>3</v>
      </c>
      <c r="K167" s="33">
        <v>9078</v>
      </c>
      <c r="L167" s="57" t="s">
        <v>113</v>
      </c>
      <c r="M167" s="47" t="s">
        <v>3</v>
      </c>
      <c r="N167" s="47">
        <v>1560</v>
      </c>
    </row>
    <row r="168" spans="1:14" ht="46.5" customHeight="1">
      <c r="A168" s="56">
        <v>17</v>
      </c>
      <c r="B168" s="43" t="s">
        <v>530</v>
      </c>
      <c r="C168" s="57" t="s">
        <v>59</v>
      </c>
      <c r="D168" s="57">
        <v>2018</v>
      </c>
      <c r="E168" s="57" t="s">
        <v>584</v>
      </c>
      <c r="F168" s="57" t="s">
        <v>1</v>
      </c>
      <c r="G168" s="56" t="s">
        <v>104</v>
      </c>
      <c r="H168" s="56">
        <v>2019</v>
      </c>
      <c r="I168" s="47" t="s">
        <v>102</v>
      </c>
      <c r="J168" s="47" t="s">
        <v>3</v>
      </c>
      <c r="K168" s="33">
        <v>9124</v>
      </c>
      <c r="L168" s="57" t="s">
        <v>93</v>
      </c>
      <c r="M168" s="47" t="s">
        <v>0</v>
      </c>
      <c r="N168" s="47" t="s">
        <v>0</v>
      </c>
    </row>
    <row r="169" spans="1:14" ht="40.5" customHeight="1">
      <c r="A169" s="56">
        <v>18</v>
      </c>
      <c r="B169" s="43" t="s">
        <v>530</v>
      </c>
      <c r="C169" s="57" t="s">
        <v>59</v>
      </c>
      <c r="D169" s="57">
        <v>2018</v>
      </c>
      <c r="E169" s="57" t="s">
        <v>584</v>
      </c>
      <c r="F169" s="57" t="s">
        <v>1</v>
      </c>
      <c r="G169" s="56" t="s">
        <v>104</v>
      </c>
      <c r="H169" s="56">
        <v>2020</v>
      </c>
      <c r="I169" s="47" t="s">
        <v>102</v>
      </c>
      <c r="J169" s="47" t="s">
        <v>3</v>
      </c>
      <c r="K169" s="33">
        <v>10305</v>
      </c>
      <c r="L169" s="57" t="s">
        <v>93</v>
      </c>
      <c r="M169" s="47" t="s">
        <v>0</v>
      </c>
      <c r="N169" s="47" t="s">
        <v>0</v>
      </c>
    </row>
    <row r="170" spans="1:14" ht="60.75" customHeight="1">
      <c r="A170" s="56">
        <v>19</v>
      </c>
      <c r="B170" s="56" t="s">
        <v>563</v>
      </c>
      <c r="C170" s="47" t="s">
        <v>59</v>
      </c>
      <c r="D170" s="47">
        <v>2011</v>
      </c>
      <c r="E170" s="57" t="s">
        <v>584</v>
      </c>
      <c r="F170" s="47" t="s">
        <v>1</v>
      </c>
      <c r="G170" s="47" t="s">
        <v>66</v>
      </c>
      <c r="H170" s="56">
        <v>2018</v>
      </c>
      <c r="I170" s="47" t="s">
        <v>102</v>
      </c>
      <c r="J170" s="47" t="s">
        <v>3</v>
      </c>
      <c r="K170" s="33">
        <v>14548</v>
      </c>
      <c r="L170" s="57" t="s">
        <v>114</v>
      </c>
      <c r="M170" s="47" t="s">
        <v>3</v>
      </c>
      <c r="N170" s="47">
        <v>2280</v>
      </c>
    </row>
    <row r="171" spans="1:14" ht="52.5" customHeight="1">
      <c r="A171" s="56">
        <v>20</v>
      </c>
      <c r="B171" s="56" t="s">
        <v>563</v>
      </c>
      <c r="C171" s="47" t="s">
        <v>59</v>
      </c>
      <c r="D171" s="47">
        <v>2011</v>
      </c>
      <c r="E171" s="57" t="s">
        <v>584</v>
      </c>
      <c r="F171" s="47" t="s">
        <v>1</v>
      </c>
      <c r="G171" s="47" t="s">
        <v>66</v>
      </c>
      <c r="H171" s="56">
        <v>2019</v>
      </c>
      <c r="I171" s="47" t="s">
        <v>102</v>
      </c>
      <c r="J171" s="47" t="s">
        <v>3</v>
      </c>
      <c r="K171" s="33">
        <v>16188</v>
      </c>
      <c r="L171" s="57" t="s">
        <v>93</v>
      </c>
      <c r="M171" s="47" t="s">
        <v>0</v>
      </c>
      <c r="N171" s="47" t="s">
        <v>0</v>
      </c>
    </row>
    <row r="172" spans="1:14" ht="57.75" customHeight="1">
      <c r="A172" s="56">
        <v>21</v>
      </c>
      <c r="B172" s="56" t="s">
        <v>563</v>
      </c>
      <c r="C172" s="47" t="s">
        <v>59</v>
      </c>
      <c r="D172" s="47">
        <v>2011</v>
      </c>
      <c r="E172" s="57" t="s">
        <v>584</v>
      </c>
      <c r="F172" s="47" t="s">
        <v>1</v>
      </c>
      <c r="G172" s="47" t="s">
        <v>66</v>
      </c>
      <c r="H172" s="56">
        <v>2020</v>
      </c>
      <c r="I172" s="47" t="s">
        <v>102</v>
      </c>
      <c r="J172" s="47" t="s">
        <v>3</v>
      </c>
      <c r="K172" s="33">
        <v>18560</v>
      </c>
      <c r="L172" s="57" t="s">
        <v>93</v>
      </c>
      <c r="M172" s="47" t="s">
        <v>0</v>
      </c>
      <c r="N172" s="47" t="s">
        <v>0</v>
      </c>
    </row>
    <row r="173" spans="1:14" ht="47.25">
      <c r="A173" s="56">
        <v>22</v>
      </c>
      <c r="B173" s="57" t="s">
        <v>585</v>
      </c>
      <c r="C173" s="47" t="s">
        <v>59</v>
      </c>
      <c r="D173" s="47">
        <v>2018</v>
      </c>
      <c r="E173" s="57" t="s">
        <v>586</v>
      </c>
      <c r="F173" s="47" t="s">
        <v>1</v>
      </c>
      <c r="G173" s="47" t="s">
        <v>21</v>
      </c>
      <c r="H173" s="56">
        <v>2018</v>
      </c>
      <c r="I173" s="57" t="s">
        <v>110</v>
      </c>
      <c r="J173" s="46" t="s">
        <v>34</v>
      </c>
      <c r="K173" s="33">
        <v>30828</v>
      </c>
      <c r="L173" s="57" t="s">
        <v>93</v>
      </c>
      <c r="M173" s="47" t="s">
        <v>0</v>
      </c>
      <c r="N173" s="47" t="s">
        <v>0</v>
      </c>
    </row>
    <row r="174" spans="1:14" ht="47.25">
      <c r="A174" s="56">
        <v>23</v>
      </c>
      <c r="B174" s="57" t="s">
        <v>585</v>
      </c>
      <c r="C174" s="47" t="s">
        <v>59</v>
      </c>
      <c r="D174" s="47">
        <v>2018</v>
      </c>
      <c r="E174" s="57" t="s">
        <v>586</v>
      </c>
      <c r="F174" s="47" t="s">
        <v>1</v>
      </c>
      <c r="G174" s="47" t="s">
        <v>21</v>
      </c>
      <c r="H174" s="56">
        <v>2019</v>
      </c>
      <c r="I174" s="57" t="s">
        <v>110</v>
      </c>
      <c r="J174" s="46" t="s">
        <v>34</v>
      </c>
      <c r="K174" s="33">
        <v>41792</v>
      </c>
      <c r="L174" s="57" t="s">
        <v>93</v>
      </c>
      <c r="M174" s="47" t="s">
        <v>0</v>
      </c>
      <c r="N174" s="47" t="s">
        <v>0</v>
      </c>
    </row>
    <row r="175" spans="1:14" ht="47.25">
      <c r="A175" s="56">
        <v>24</v>
      </c>
      <c r="B175" s="57" t="s">
        <v>585</v>
      </c>
      <c r="C175" s="47" t="s">
        <v>59</v>
      </c>
      <c r="D175" s="47">
        <v>2018</v>
      </c>
      <c r="E175" s="57" t="s">
        <v>586</v>
      </c>
      <c r="F175" s="47" t="s">
        <v>1</v>
      </c>
      <c r="G175" s="47" t="s">
        <v>21</v>
      </c>
      <c r="H175" s="56">
        <v>2020</v>
      </c>
      <c r="I175" s="57" t="s">
        <v>110</v>
      </c>
      <c r="J175" s="46" t="s">
        <v>34</v>
      </c>
      <c r="K175" s="33">
        <v>41792</v>
      </c>
      <c r="L175" s="57" t="s">
        <v>93</v>
      </c>
      <c r="M175" s="47" t="s">
        <v>0</v>
      </c>
      <c r="N175" s="47" t="s">
        <v>0</v>
      </c>
    </row>
    <row r="176" spans="1:14" ht="47.25">
      <c r="A176" s="56">
        <v>25</v>
      </c>
      <c r="B176" s="57" t="s">
        <v>587</v>
      </c>
      <c r="C176" s="47" t="s">
        <v>59</v>
      </c>
      <c r="D176" s="47">
        <v>2003</v>
      </c>
      <c r="E176" s="57" t="s">
        <v>716</v>
      </c>
      <c r="F176" s="47" t="s">
        <v>10</v>
      </c>
      <c r="G176" s="57" t="s">
        <v>6</v>
      </c>
      <c r="H176" s="56">
        <v>2018</v>
      </c>
      <c r="I176" s="47" t="s">
        <v>102</v>
      </c>
      <c r="J176" s="57" t="s">
        <v>2</v>
      </c>
      <c r="K176" s="33">
        <v>929</v>
      </c>
      <c r="L176" s="57" t="s">
        <v>93</v>
      </c>
      <c r="M176" s="47" t="s">
        <v>0</v>
      </c>
      <c r="N176" s="47" t="s">
        <v>0</v>
      </c>
    </row>
    <row r="177" spans="1:14" ht="47.25">
      <c r="A177" s="56">
        <v>26</v>
      </c>
      <c r="B177" s="57" t="s">
        <v>587</v>
      </c>
      <c r="C177" s="47" t="s">
        <v>59</v>
      </c>
      <c r="D177" s="47">
        <v>2003</v>
      </c>
      <c r="E177" s="57" t="s">
        <v>716</v>
      </c>
      <c r="F177" s="47" t="s">
        <v>10</v>
      </c>
      <c r="G177" s="57" t="s">
        <v>6</v>
      </c>
      <c r="H177" s="56">
        <v>2019</v>
      </c>
      <c r="I177" s="47" t="s">
        <v>102</v>
      </c>
      <c r="J177" s="57" t="s">
        <v>2</v>
      </c>
      <c r="K177" s="33">
        <v>1063</v>
      </c>
      <c r="L177" s="57" t="s">
        <v>93</v>
      </c>
      <c r="M177" s="47" t="s">
        <v>0</v>
      </c>
      <c r="N177" s="47" t="s">
        <v>0</v>
      </c>
    </row>
    <row r="178" spans="1:14" ht="47.25">
      <c r="A178" s="56">
        <v>27</v>
      </c>
      <c r="B178" s="57" t="s">
        <v>387</v>
      </c>
      <c r="C178" s="47" t="s">
        <v>59</v>
      </c>
      <c r="D178" s="47">
        <v>2010</v>
      </c>
      <c r="E178" s="57" t="s">
        <v>588</v>
      </c>
      <c r="F178" s="47" t="s">
        <v>10</v>
      </c>
      <c r="G178" s="56" t="s">
        <v>104</v>
      </c>
      <c r="H178" s="56">
        <v>2018</v>
      </c>
      <c r="I178" s="47" t="s">
        <v>58</v>
      </c>
      <c r="J178" s="47" t="s">
        <v>3</v>
      </c>
      <c r="K178" s="33">
        <v>186886</v>
      </c>
      <c r="L178" s="57" t="s">
        <v>93</v>
      </c>
      <c r="M178" s="47" t="s">
        <v>0</v>
      </c>
      <c r="N178" s="47" t="s">
        <v>0</v>
      </c>
    </row>
    <row r="179" spans="1:14" ht="47.25">
      <c r="A179" s="56">
        <v>28</v>
      </c>
      <c r="B179" s="57" t="s">
        <v>387</v>
      </c>
      <c r="C179" s="47" t="s">
        <v>59</v>
      </c>
      <c r="D179" s="47">
        <v>2010</v>
      </c>
      <c r="E179" s="57" t="s">
        <v>588</v>
      </c>
      <c r="F179" s="47" t="s">
        <v>10</v>
      </c>
      <c r="G179" s="56" t="s">
        <v>104</v>
      </c>
      <c r="H179" s="56">
        <v>2019</v>
      </c>
      <c r="I179" s="47" t="s">
        <v>58</v>
      </c>
      <c r="J179" s="47" t="s">
        <v>3</v>
      </c>
      <c r="K179" s="33">
        <v>463400</v>
      </c>
      <c r="L179" s="57" t="s">
        <v>93</v>
      </c>
      <c r="M179" s="47" t="s">
        <v>0</v>
      </c>
      <c r="N179" s="47" t="s">
        <v>0</v>
      </c>
    </row>
    <row r="180" spans="1:14" s="4" customFormat="1" ht="31.5">
      <c r="A180" s="56">
        <v>29</v>
      </c>
      <c r="B180" s="43" t="s">
        <v>491</v>
      </c>
      <c r="C180" s="35" t="s">
        <v>59</v>
      </c>
      <c r="D180" s="35">
        <v>2009</v>
      </c>
      <c r="E180" s="56" t="s">
        <v>589</v>
      </c>
      <c r="F180" s="35" t="s">
        <v>1</v>
      </c>
      <c r="G180" s="56" t="s">
        <v>6</v>
      </c>
      <c r="H180" s="56">
        <v>2018</v>
      </c>
      <c r="I180" s="35" t="s">
        <v>102</v>
      </c>
      <c r="J180" s="56" t="s">
        <v>2</v>
      </c>
      <c r="K180" s="33">
        <v>1225</v>
      </c>
      <c r="L180" s="56" t="s">
        <v>93</v>
      </c>
      <c r="M180" s="35" t="s">
        <v>0</v>
      </c>
      <c r="N180" s="35" t="s">
        <v>0</v>
      </c>
    </row>
    <row r="181" spans="1:14" ht="31.5">
      <c r="A181" s="56">
        <v>30</v>
      </c>
      <c r="B181" s="43" t="s">
        <v>491</v>
      </c>
      <c r="C181" s="47" t="s">
        <v>59</v>
      </c>
      <c r="D181" s="47">
        <v>2009</v>
      </c>
      <c r="E181" s="57" t="s">
        <v>589</v>
      </c>
      <c r="F181" s="47" t="s">
        <v>1</v>
      </c>
      <c r="G181" s="57" t="s">
        <v>6</v>
      </c>
      <c r="H181" s="56">
        <v>2019</v>
      </c>
      <c r="I181" s="47" t="s">
        <v>102</v>
      </c>
      <c r="J181" s="57" t="s">
        <v>2</v>
      </c>
      <c r="K181" s="33">
        <v>1452</v>
      </c>
      <c r="L181" s="57" t="s">
        <v>93</v>
      </c>
      <c r="M181" s="47" t="s">
        <v>0</v>
      </c>
      <c r="N181" s="47" t="s">
        <v>0</v>
      </c>
    </row>
    <row r="182" spans="1:14" ht="31.5">
      <c r="A182" s="56">
        <v>31</v>
      </c>
      <c r="B182" s="43" t="s">
        <v>491</v>
      </c>
      <c r="C182" s="47" t="s">
        <v>59</v>
      </c>
      <c r="D182" s="47">
        <v>2009</v>
      </c>
      <c r="E182" s="57" t="s">
        <v>589</v>
      </c>
      <c r="F182" s="47" t="s">
        <v>1</v>
      </c>
      <c r="G182" s="57" t="s">
        <v>6</v>
      </c>
      <c r="H182" s="56">
        <v>2020</v>
      </c>
      <c r="I182" s="47" t="s">
        <v>102</v>
      </c>
      <c r="J182" s="57" t="s">
        <v>2</v>
      </c>
      <c r="K182" s="33">
        <v>1890</v>
      </c>
      <c r="L182" s="57" t="s">
        <v>93</v>
      </c>
      <c r="M182" s="47" t="s">
        <v>0</v>
      </c>
      <c r="N182" s="47" t="s">
        <v>0</v>
      </c>
    </row>
    <row r="183" spans="1:14" s="4" customFormat="1" ht="63">
      <c r="A183" s="56">
        <v>32</v>
      </c>
      <c r="B183" s="43" t="s">
        <v>62</v>
      </c>
      <c r="C183" s="35" t="s">
        <v>59</v>
      </c>
      <c r="D183" s="35">
        <v>2013</v>
      </c>
      <c r="E183" s="56" t="s">
        <v>590</v>
      </c>
      <c r="F183" s="35" t="s">
        <v>10</v>
      </c>
      <c r="G183" s="35" t="s">
        <v>21</v>
      </c>
      <c r="H183" s="56">
        <v>2018</v>
      </c>
      <c r="I183" s="56" t="s">
        <v>110</v>
      </c>
      <c r="J183" s="46" t="s">
        <v>34</v>
      </c>
      <c r="K183" s="33">
        <v>43675</v>
      </c>
      <c r="L183" s="56" t="s">
        <v>93</v>
      </c>
      <c r="M183" s="35" t="s">
        <v>0</v>
      </c>
      <c r="N183" s="35" t="s">
        <v>0</v>
      </c>
    </row>
    <row r="184" spans="1:14" s="4" customFormat="1" ht="47.25">
      <c r="A184" s="56">
        <v>33</v>
      </c>
      <c r="B184" s="57" t="s">
        <v>591</v>
      </c>
      <c r="C184" s="35" t="s">
        <v>59</v>
      </c>
      <c r="D184" s="35">
        <v>2013</v>
      </c>
      <c r="E184" s="56" t="s">
        <v>592</v>
      </c>
      <c r="F184" s="35" t="s">
        <v>1</v>
      </c>
      <c r="G184" s="56" t="s">
        <v>104</v>
      </c>
      <c r="H184" s="56">
        <v>2019</v>
      </c>
      <c r="I184" s="56" t="s">
        <v>110</v>
      </c>
      <c r="J184" s="35" t="s">
        <v>3</v>
      </c>
      <c r="K184" s="33">
        <v>30650</v>
      </c>
      <c r="L184" s="56" t="s">
        <v>115</v>
      </c>
      <c r="M184" s="35" t="s">
        <v>3</v>
      </c>
      <c r="N184" s="35">
        <v>30196</v>
      </c>
    </row>
    <row r="185" spans="1:14" s="4" customFormat="1" ht="47.25">
      <c r="A185" s="61">
        <v>34</v>
      </c>
      <c r="B185" s="61" t="s">
        <v>591</v>
      </c>
      <c r="C185" s="35" t="s">
        <v>59</v>
      </c>
      <c r="D185" s="35">
        <v>2013</v>
      </c>
      <c r="E185" s="61" t="s">
        <v>592</v>
      </c>
      <c r="F185" s="35" t="s">
        <v>1</v>
      </c>
      <c r="G185" s="56" t="s">
        <v>104</v>
      </c>
      <c r="H185" s="35">
        <v>2020</v>
      </c>
      <c r="I185" s="56" t="s">
        <v>110</v>
      </c>
      <c r="J185" s="35" t="s">
        <v>3</v>
      </c>
      <c r="K185" s="33">
        <v>31344</v>
      </c>
      <c r="L185" s="56" t="s">
        <v>93</v>
      </c>
      <c r="M185" s="35" t="s">
        <v>0</v>
      </c>
      <c r="N185" s="35" t="s">
        <v>0</v>
      </c>
    </row>
    <row r="186" spans="1:14" ht="47.25">
      <c r="A186" s="61">
        <v>35</v>
      </c>
      <c r="B186" s="61" t="s">
        <v>116</v>
      </c>
      <c r="C186" s="35" t="s">
        <v>59</v>
      </c>
      <c r="D186" s="35">
        <v>1977</v>
      </c>
      <c r="E186" s="61" t="s">
        <v>581</v>
      </c>
      <c r="F186" s="35" t="s">
        <v>10</v>
      </c>
      <c r="G186" s="57" t="s">
        <v>12</v>
      </c>
      <c r="H186" s="47">
        <v>2019</v>
      </c>
      <c r="I186" s="57" t="s">
        <v>110</v>
      </c>
      <c r="J186" s="57" t="s">
        <v>2</v>
      </c>
      <c r="K186" s="33">
        <v>178</v>
      </c>
      <c r="L186" s="57" t="s">
        <v>93</v>
      </c>
      <c r="M186" s="47" t="s">
        <v>0</v>
      </c>
      <c r="N186" s="47" t="s">
        <v>0</v>
      </c>
    </row>
    <row r="187" spans="1:14" ht="31.5">
      <c r="A187" s="61">
        <v>36</v>
      </c>
      <c r="B187" s="53" t="s">
        <v>499</v>
      </c>
      <c r="C187" s="35" t="s">
        <v>57</v>
      </c>
      <c r="D187" s="35">
        <v>2016</v>
      </c>
      <c r="E187" s="61" t="s">
        <v>471</v>
      </c>
      <c r="F187" s="35" t="s">
        <v>1</v>
      </c>
      <c r="G187" s="57" t="s">
        <v>6</v>
      </c>
      <c r="H187" s="47">
        <v>2019</v>
      </c>
      <c r="I187" s="47" t="s">
        <v>102</v>
      </c>
      <c r="J187" s="57" t="s">
        <v>2</v>
      </c>
      <c r="K187" s="33">
        <v>1063</v>
      </c>
      <c r="L187" s="57" t="s">
        <v>93</v>
      </c>
      <c r="M187" s="47" t="s">
        <v>0</v>
      </c>
      <c r="N187" s="47" t="s">
        <v>0</v>
      </c>
    </row>
    <row r="188" spans="1:14" ht="31.5">
      <c r="A188" s="61">
        <v>37</v>
      </c>
      <c r="B188" s="53" t="s">
        <v>499</v>
      </c>
      <c r="C188" s="35" t="s">
        <v>57</v>
      </c>
      <c r="D188" s="35">
        <v>2016</v>
      </c>
      <c r="E188" s="61" t="s">
        <v>471</v>
      </c>
      <c r="F188" s="35" t="s">
        <v>1</v>
      </c>
      <c r="G188" s="57" t="s">
        <v>6</v>
      </c>
      <c r="H188" s="47">
        <v>2020</v>
      </c>
      <c r="I188" s="47" t="s">
        <v>102</v>
      </c>
      <c r="J188" s="57" t="s">
        <v>2</v>
      </c>
      <c r="K188" s="33">
        <v>1088</v>
      </c>
      <c r="L188" s="57" t="s">
        <v>93</v>
      </c>
      <c r="M188" s="47" t="s">
        <v>0</v>
      </c>
      <c r="N188" s="47" t="s">
        <v>0</v>
      </c>
    </row>
    <row r="189" spans="1:14" ht="31.5">
      <c r="A189" s="61">
        <v>38</v>
      </c>
      <c r="B189" s="35" t="s">
        <v>117</v>
      </c>
      <c r="C189" s="35" t="s">
        <v>59</v>
      </c>
      <c r="D189" s="35">
        <v>2004</v>
      </c>
      <c r="E189" s="61" t="s">
        <v>593</v>
      </c>
      <c r="F189" s="35" t="s">
        <v>10</v>
      </c>
      <c r="G189" s="47" t="s">
        <v>21</v>
      </c>
      <c r="H189" s="47">
        <v>2019</v>
      </c>
      <c r="I189" s="57" t="s">
        <v>110</v>
      </c>
      <c r="J189" s="46" t="s">
        <v>34</v>
      </c>
      <c r="K189" s="33">
        <v>163346</v>
      </c>
      <c r="L189" s="57" t="s">
        <v>93</v>
      </c>
      <c r="M189" s="47" t="s">
        <v>0</v>
      </c>
      <c r="N189" s="47" t="s">
        <v>0</v>
      </c>
    </row>
    <row r="190" spans="1:14" ht="31.5">
      <c r="A190" s="61">
        <v>39</v>
      </c>
      <c r="B190" s="61" t="s">
        <v>118</v>
      </c>
      <c r="C190" s="35" t="s">
        <v>59</v>
      </c>
      <c r="D190" s="35">
        <v>2017</v>
      </c>
      <c r="E190" s="61" t="s">
        <v>594</v>
      </c>
      <c r="F190" s="35" t="s">
        <v>10</v>
      </c>
      <c r="G190" s="47" t="s">
        <v>66</v>
      </c>
      <c r="H190" s="47">
        <v>2019</v>
      </c>
      <c r="I190" s="57" t="s">
        <v>110</v>
      </c>
      <c r="J190" s="46" t="s">
        <v>34</v>
      </c>
      <c r="K190" s="33">
        <v>261777</v>
      </c>
      <c r="L190" s="57" t="s">
        <v>93</v>
      </c>
      <c r="M190" s="47" t="s">
        <v>0</v>
      </c>
      <c r="N190" s="47" t="s">
        <v>0</v>
      </c>
    </row>
    <row r="191" spans="1:14" ht="37.5" customHeight="1">
      <c r="A191" s="61">
        <v>40</v>
      </c>
      <c r="B191" s="61" t="s">
        <v>595</v>
      </c>
      <c r="C191" s="35" t="s">
        <v>59</v>
      </c>
      <c r="D191" s="35">
        <v>2003</v>
      </c>
      <c r="E191" s="61" t="s">
        <v>596</v>
      </c>
      <c r="F191" s="35" t="s">
        <v>10</v>
      </c>
      <c r="G191" s="57" t="s">
        <v>6</v>
      </c>
      <c r="H191" s="47">
        <v>2019</v>
      </c>
      <c r="I191" s="43" t="s">
        <v>463</v>
      </c>
      <c r="J191" s="57" t="s">
        <v>2</v>
      </c>
      <c r="K191" s="33">
        <v>1319</v>
      </c>
      <c r="L191" s="57" t="s">
        <v>93</v>
      </c>
      <c r="M191" s="47" t="s">
        <v>0</v>
      </c>
      <c r="N191" s="47" t="s">
        <v>0</v>
      </c>
    </row>
    <row r="192" spans="1:14" ht="42.75" customHeight="1">
      <c r="A192" s="61">
        <v>41</v>
      </c>
      <c r="B192" s="61" t="s">
        <v>595</v>
      </c>
      <c r="C192" s="35" t="s">
        <v>59</v>
      </c>
      <c r="D192" s="35">
        <v>2003</v>
      </c>
      <c r="E192" s="61" t="s">
        <v>596</v>
      </c>
      <c r="F192" s="35" t="s">
        <v>10</v>
      </c>
      <c r="G192" s="57" t="s">
        <v>6</v>
      </c>
      <c r="H192" s="47">
        <v>2020</v>
      </c>
      <c r="I192" s="43" t="s">
        <v>463</v>
      </c>
      <c r="J192" s="57" t="s">
        <v>2</v>
      </c>
      <c r="K192" s="33">
        <v>1343</v>
      </c>
      <c r="L192" s="57" t="s">
        <v>93</v>
      </c>
      <c r="M192" s="47" t="s">
        <v>0</v>
      </c>
      <c r="N192" s="47" t="s">
        <v>0</v>
      </c>
    </row>
    <row r="193" spans="1:14" ht="31.5">
      <c r="A193" s="61">
        <v>42</v>
      </c>
      <c r="B193" s="43" t="s">
        <v>597</v>
      </c>
      <c r="C193" s="35" t="s">
        <v>59</v>
      </c>
      <c r="D193" s="35">
        <v>2012</v>
      </c>
      <c r="E193" s="61" t="s">
        <v>598</v>
      </c>
      <c r="F193" s="35" t="s">
        <v>10</v>
      </c>
      <c r="G193" s="56" t="s">
        <v>104</v>
      </c>
      <c r="H193" s="47">
        <v>2019</v>
      </c>
      <c r="I193" s="47" t="s">
        <v>102</v>
      </c>
      <c r="J193" s="47" t="s">
        <v>3</v>
      </c>
      <c r="K193" s="33">
        <v>60667</v>
      </c>
      <c r="L193" s="57" t="s">
        <v>93</v>
      </c>
      <c r="M193" s="47" t="s">
        <v>0</v>
      </c>
      <c r="N193" s="47" t="s">
        <v>0</v>
      </c>
    </row>
    <row r="194" spans="1:14" ht="31.5">
      <c r="A194" s="61">
        <v>43</v>
      </c>
      <c r="B194" s="43" t="s">
        <v>597</v>
      </c>
      <c r="C194" s="35" t="s">
        <v>59</v>
      </c>
      <c r="D194" s="35">
        <v>2012</v>
      </c>
      <c r="E194" s="61" t="s">
        <v>598</v>
      </c>
      <c r="F194" s="35" t="s">
        <v>10</v>
      </c>
      <c r="G194" s="56" t="s">
        <v>104</v>
      </c>
      <c r="H194" s="47">
        <v>2020</v>
      </c>
      <c r="I194" s="47" t="s">
        <v>102</v>
      </c>
      <c r="J194" s="47" t="s">
        <v>3</v>
      </c>
      <c r="K194" s="33">
        <v>65388</v>
      </c>
      <c r="L194" s="57" t="s">
        <v>93</v>
      </c>
      <c r="M194" s="47" t="s">
        <v>0</v>
      </c>
      <c r="N194" s="47" t="s">
        <v>0</v>
      </c>
    </row>
    <row r="195" spans="1:14" ht="36.75" customHeight="1">
      <c r="A195" s="61">
        <v>44</v>
      </c>
      <c r="B195" s="43" t="s">
        <v>488</v>
      </c>
      <c r="C195" s="35" t="s">
        <v>57</v>
      </c>
      <c r="D195" s="35">
        <v>2002</v>
      </c>
      <c r="E195" s="61" t="s">
        <v>505</v>
      </c>
      <c r="F195" s="61" t="s">
        <v>1</v>
      </c>
      <c r="G195" s="57" t="s">
        <v>6</v>
      </c>
      <c r="H195" s="57">
        <v>2020</v>
      </c>
      <c r="I195" s="57" t="s">
        <v>102</v>
      </c>
      <c r="J195" s="57" t="s">
        <v>2</v>
      </c>
      <c r="K195" s="33">
        <v>1156</v>
      </c>
      <c r="L195" s="57" t="s">
        <v>93</v>
      </c>
      <c r="M195" s="47" t="s">
        <v>0</v>
      </c>
      <c r="N195" s="47" t="s">
        <v>0</v>
      </c>
    </row>
    <row r="196" spans="1:14" ht="46.5" customHeight="1">
      <c r="A196" s="61">
        <v>45</v>
      </c>
      <c r="B196" s="61" t="s">
        <v>119</v>
      </c>
      <c r="C196" s="35" t="s">
        <v>59</v>
      </c>
      <c r="D196" s="35">
        <v>1980</v>
      </c>
      <c r="E196" s="61" t="s">
        <v>187</v>
      </c>
      <c r="F196" s="35" t="s">
        <v>10</v>
      </c>
      <c r="G196" s="57" t="s">
        <v>6</v>
      </c>
      <c r="H196" s="47">
        <v>2020</v>
      </c>
      <c r="I196" s="43" t="s">
        <v>463</v>
      </c>
      <c r="J196" s="57" t="s">
        <v>2</v>
      </c>
      <c r="K196" s="33">
        <v>2320</v>
      </c>
      <c r="L196" s="57" t="s">
        <v>93</v>
      </c>
      <c r="M196" s="47" t="s">
        <v>0</v>
      </c>
      <c r="N196" s="47" t="s">
        <v>0</v>
      </c>
    </row>
    <row r="197" spans="1:14" ht="46.5" customHeight="1">
      <c r="A197" s="56">
        <v>46</v>
      </c>
      <c r="B197" s="57" t="s">
        <v>599</v>
      </c>
      <c r="C197" s="47" t="s">
        <v>59</v>
      </c>
      <c r="D197" s="47">
        <v>2014</v>
      </c>
      <c r="E197" s="57" t="s">
        <v>188</v>
      </c>
      <c r="F197" s="47" t="s">
        <v>1</v>
      </c>
      <c r="G197" s="47" t="s">
        <v>21</v>
      </c>
      <c r="H197" s="47">
        <v>2020</v>
      </c>
      <c r="I197" s="57" t="s">
        <v>88</v>
      </c>
      <c r="J197" s="47" t="s">
        <v>3</v>
      </c>
      <c r="K197" s="33">
        <v>4202</v>
      </c>
      <c r="L197" s="57" t="s">
        <v>93</v>
      </c>
      <c r="M197" s="47" t="s">
        <v>0</v>
      </c>
      <c r="N197" s="47" t="s">
        <v>0</v>
      </c>
    </row>
    <row r="198" spans="1:14" ht="15.75" customHeight="1">
      <c r="A198" s="67" t="s">
        <v>121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</row>
    <row r="199" spans="1:14" ht="75" customHeight="1">
      <c r="A199" s="56">
        <v>1</v>
      </c>
      <c r="B199" s="40" t="s">
        <v>488</v>
      </c>
      <c r="C199" s="56" t="s">
        <v>59</v>
      </c>
      <c r="D199" s="56">
        <v>2002</v>
      </c>
      <c r="E199" s="56" t="s">
        <v>505</v>
      </c>
      <c r="F199" s="60" t="s">
        <v>1</v>
      </c>
      <c r="G199" s="56" t="s">
        <v>122</v>
      </c>
      <c r="H199" s="56">
        <v>2018</v>
      </c>
      <c r="I199" s="57" t="s">
        <v>25</v>
      </c>
      <c r="J199" s="56" t="s">
        <v>2</v>
      </c>
      <c r="K199" s="33">
        <v>547.83</v>
      </c>
      <c r="L199" s="56" t="s">
        <v>123</v>
      </c>
      <c r="M199" s="56" t="str">
        <f>J199</f>
        <v>м2</v>
      </c>
      <c r="N199" s="33">
        <v>682.77</v>
      </c>
    </row>
    <row r="200" spans="1:14" ht="44.25" customHeight="1">
      <c r="A200" s="56">
        <v>2</v>
      </c>
      <c r="B200" s="40" t="s">
        <v>488</v>
      </c>
      <c r="C200" s="57" t="s">
        <v>59</v>
      </c>
      <c r="D200" s="57">
        <v>2002</v>
      </c>
      <c r="E200" s="56" t="s">
        <v>505</v>
      </c>
      <c r="F200" s="60" t="s">
        <v>1</v>
      </c>
      <c r="G200" s="57" t="s">
        <v>122</v>
      </c>
      <c r="H200" s="57">
        <v>2019</v>
      </c>
      <c r="I200" s="57" t="s">
        <v>25</v>
      </c>
      <c r="J200" s="56" t="s">
        <v>2</v>
      </c>
      <c r="K200" s="33">
        <v>614.48</v>
      </c>
      <c r="L200" s="42" t="s">
        <v>145</v>
      </c>
      <c r="M200" s="56" t="str">
        <f>J200</f>
        <v>м2</v>
      </c>
      <c r="N200" s="33">
        <v>706.16</v>
      </c>
    </row>
    <row r="201" spans="1:14" ht="60.75" customHeight="1">
      <c r="A201" s="56">
        <v>3</v>
      </c>
      <c r="B201" s="40" t="s">
        <v>488</v>
      </c>
      <c r="C201" s="57" t="s">
        <v>59</v>
      </c>
      <c r="D201" s="57">
        <v>2002</v>
      </c>
      <c r="E201" s="56" t="s">
        <v>505</v>
      </c>
      <c r="F201" s="60" t="s">
        <v>1</v>
      </c>
      <c r="G201" s="57" t="s">
        <v>122</v>
      </c>
      <c r="H201" s="57">
        <v>2020</v>
      </c>
      <c r="I201" s="57" t="s">
        <v>25</v>
      </c>
      <c r="J201" s="56" t="s">
        <v>2</v>
      </c>
      <c r="K201" s="33">
        <v>606.55</v>
      </c>
      <c r="L201" s="42" t="s">
        <v>147</v>
      </c>
      <c r="M201" s="56" t="str">
        <f>J201</f>
        <v>м2</v>
      </c>
      <c r="N201" s="33">
        <f>97015*5.29*1.06*1.049*1.143*1.081*1.054*1.044*1.046*1.2*1.041/1000</f>
        <v>1013.8007483998155</v>
      </c>
    </row>
    <row r="202" spans="1:14" s="4" customFormat="1" ht="47.25">
      <c r="A202" s="56">
        <v>4</v>
      </c>
      <c r="B202" s="56" t="s">
        <v>221</v>
      </c>
      <c r="C202" s="56" t="s">
        <v>59</v>
      </c>
      <c r="D202" s="56">
        <v>2009</v>
      </c>
      <c r="E202" s="56" t="s">
        <v>124</v>
      </c>
      <c r="F202" s="56" t="s">
        <v>1</v>
      </c>
      <c r="G202" s="56" t="s">
        <v>122</v>
      </c>
      <c r="H202" s="56">
        <v>2018</v>
      </c>
      <c r="I202" s="56" t="s">
        <v>25</v>
      </c>
      <c r="J202" s="56" t="s">
        <v>2</v>
      </c>
      <c r="K202" s="33">
        <v>382.41</v>
      </c>
      <c r="L202" s="56" t="s">
        <v>125</v>
      </c>
      <c r="M202" s="56" t="str">
        <f>J202</f>
        <v>м2</v>
      </c>
      <c r="N202" s="33">
        <v>483.93</v>
      </c>
    </row>
    <row r="203" spans="1:14" ht="31.5">
      <c r="A203" s="56">
        <v>5</v>
      </c>
      <c r="B203" s="57" t="s">
        <v>126</v>
      </c>
      <c r="C203" s="57" t="s">
        <v>57</v>
      </c>
      <c r="D203" s="57">
        <v>2003</v>
      </c>
      <c r="E203" s="57" t="s">
        <v>127</v>
      </c>
      <c r="F203" s="57" t="s">
        <v>10</v>
      </c>
      <c r="G203" s="57" t="s">
        <v>8</v>
      </c>
      <c r="H203" s="57">
        <v>2018</v>
      </c>
      <c r="I203" s="57" t="s">
        <v>25</v>
      </c>
      <c r="J203" s="56" t="s">
        <v>2</v>
      </c>
      <c r="K203" s="33">
        <v>3507.13</v>
      </c>
      <c r="L203" s="57" t="s">
        <v>93</v>
      </c>
      <c r="M203" s="56" t="s">
        <v>0</v>
      </c>
      <c r="N203" s="33" t="s">
        <v>0</v>
      </c>
    </row>
    <row r="204" spans="1:14" ht="63">
      <c r="A204" s="56">
        <v>6</v>
      </c>
      <c r="B204" s="57" t="s">
        <v>600</v>
      </c>
      <c r="C204" s="57" t="s">
        <v>57</v>
      </c>
      <c r="D204" s="57">
        <v>2011</v>
      </c>
      <c r="E204" s="57" t="s">
        <v>128</v>
      </c>
      <c r="F204" s="57" t="s">
        <v>1</v>
      </c>
      <c r="G204" s="57" t="s">
        <v>122</v>
      </c>
      <c r="H204" s="57">
        <v>2018</v>
      </c>
      <c r="I204" s="57" t="s">
        <v>25</v>
      </c>
      <c r="J204" s="56" t="s">
        <v>2</v>
      </c>
      <c r="K204" s="33">
        <v>507.26</v>
      </c>
      <c r="L204" s="57" t="s">
        <v>93</v>
      </c>
      <c r="M204" s="56" t="s">
        <v>0</v>
      </c>
      <c r="N204" s="33" t="s">
        <v>0</v>
      </c>
    </row>
    <row r="205" spans="1:14" ht="63">
      <c r="A205" s="56">
        <v>7</v>
      </c>
      <c r="B205" s="57" t="s">
        <v>574</v>
      </c>
      <c r="C205" s="57" t="s">
        <v>57</v>
      </c>
      <c r="D205" s="57">
        <v>2010</v>
      </c>
      <c r="E205" s="57" t="s">
        <v>129</v>
      </c>
      <c r="F205" s="57" t="s">
        <v>1</v>
      </c>
      <c r="G205" s="57" t="s">
        <v>8</v>
      </c>
      <c r="H205" s="57">
        <v>2018</v>
      </c>
      <c r="I205" s="57" t="s">
        <v>70</v>
      </c>
      <c r="J205" s="56" t="s">
        <v>2</v>
      </c>
      <c r="K205" s="33">
        <v>2632.1</v>
      </c>
      <c r="L205" s="57" t="s">
        <v>130</v>
      </c>
      <c r="M205" s="56" t="str">
        <f aca="true" t="shared" si="0" ref="M205:M210">J205</f>
        <v>м2</v>
      </c>
      <c r="N205" s="33">
        <v>1027.53</v>
      </c>
    </row>
    <row r="206" spans="1:14" ht="63">
      <c r="A206" s="56">
        <v>8</v>
      </c>
      <c r="B206" s="57" t="s">
        <v>601</v>
      </c>
      <c r="C206" s="57" t="s">
        <v>57</v>
      </c>
      <c r="D206" s="57">
        <v>2009</v>
      </c>
      <c r="E206" s="57" t="s">
        <v>131</v>
      </c>
      <c r="F206" s="57" t="s">
        <v>10</v>
      </c>
      <c r="G206" s="57" t="s">
        <v>8</v>
      </c>
      <c r="H206" s="57">
        <v>2018</v>
      </c>
      <c r="I206" s="57" t="s">
        <v>25</v>
      </c>
      <c r="J206" s="46" t="s">
        <v>3</v>
      </c>
      <c r="K206" s="33">
        <v>10925.230582524271</v>
      </c>
      <c r="L206" s="57" t="s">
        <v>132</v>
      </c>
      <c r="M206" s="56" t="str">
        <f t="shared" si="0"/>
        <v>пог.м</v>
      </c>
      <c r="N206" s="33">
        <v>42336.83</v>
      </c>
    </row>
    <row r="207" spans="1:14" ht="63">
      <c r="A207" s="56">
        <v>9</v>
      </c>
      <c r="B207" s="40" t="s">
        <v>602</v>
      </c>
      <c r="C207" s="57" t="s">
        <v>57</v>
      </c>
      <c r="D207" s="57">
        <v>2009</v>
      </c>
      <c r="E207" s="57" t="s">
        <v>133</v>
      </c>
      <c r="F207" s="57" t="s">
        <v>10</v>
      </c>
      <c r="G207" s="57" t="s">
        <v>8</v>
      </c>
      <c r="H207" s="57">
        <v>2018</v>
      </c>
      <c r="I207" s="57" t="s">
        <v>25</v>
      </c>
      <c r="J207" s="46" t="s">
        <v>3</v>
      </c>
      <c r="K207" s="33">
        <v>2623.0855855855857</v>
      </c>
      <c r="L207" s="57" t="s">
        <v>267</v>
      </c>
      <c r="M207" s="56" t="str">
        <f t="shared" si="0"/>
        <v>пог.м</v>
      </c>
      <c r="N207" s="33">
        <v>23220.04</v>
      </c>
    </row>
    <row r="208" spans="1:14" s="4" customFormat="1" ht="63">
      <c r="A208" s="56">
        <v>10</v>
      </c>
      <c r="B208" s="56" t="s">
        <v>587</v>
      </c>
      <c r="C208" s="56" t="s">
        <v>59</v>
      </c>
      <c r="D208" s="56">
        <v>2003</v>
      </c>
      <c r="E208" s="56" t="s">
        <v>717</v>
      </c>
      <c r="F208" s="56" t="s">
        <v>10</v>
      </c>
      <c r="G208" s="56" t="s">
        <v>122</v>
      </c>
      <c r="H208" s="56">
        <v>2018</v>
      </c>
      <c r="I208" s="56" t="s">
        <v>25</v>
      </c>
      <c r="J208" s="56" t="s">
        <v>2</v>
      </c>
      <c r="K208" s="33">
        <v>693.5248662524291</v>
      </c>
      <c r="L208" s="56" t="s">
        <v>135</v>
      </c>
      <c r="M208" s="56" t="str">
        <f t="shared" si="0"/>
        <v>м2</v>
      </c>
      <c r="N208" s="33">
        <v>760.82</v>
      </c>
    </row>
    <row r="209" spans="1:14" ht="47.25">
      <c r="A209" s="56">
        <v>11</v>
      </c>
      <c r="B209" s="57" t="s">
        <v>587</v>
      </c>
      <c r="C209" s="57" t="s">
        <v>59</v>
      </c>
      <c r="D209" s="57">
        <v>2003</v>
      </c>
      <c r="E209" s="57" t="s">
        <v>717</v>
      </c>
      <c r="F209" s="57" t="s">
        <v>10</v>
      </c>
      <c r="G209" s="57" t="s">
        <v>122</v>
      </c>
      <c r="H209" s="57">
        <v>2019</v>
      </c>
      <c r="I209" s="57" t="s">
        <v>25</v>
      </c>
      <c r="J209" s="56" t="s">
        <v>2</v>
      </c>
      <c r="K209" s="33">
        <v>676.64</v>
      </c>
      <c r="L209" s="42" t="s">
        <v>143</v>
      </c>
      <c r="M209" s="56" t="str">
        <f t="shared" si="0"/>
        <v>м2</v>
      </c>
      <c r="N209" s="33">
        <f>76017*5.29*1.06*1.049*1.143*1.081*1.054*1.044*1.046*1.2/1000</f>
        <v>763.0864047941404</v>
      </c>
    </row>
    <row r="210" spans="1:14" ht="47.25">
      <c r="A210" s="56">
        <v>12</v>
      </c>
      <c r="B210" s="57" t="s">
        <v>587</v>
      </c>
      <c r="C210" s="57" t="s">
        <v>59</v>
      </c>
      <c r="D210" s="57">
        <v>2003</v>
      </c>
      <c r="E210" s="57" t="s">
        <v>717</v>
      </c>
      <c r="F210" s="57" t="s">
        <v>10</v>
      </c>
      <c r="G210" s="57" t="s">
        <v>122</v>
      </c>
      <c r="H210" s="57">
        <v>2019</v>
      </c>
      <c r="I210" s="57" t="s">
        <v>70</v>
      </c>
      <c r="J210" s="56" t="s">
        <v>2</v>
      </c>
      <c r="K210" s="33">
        <v>699.11</v>
      </c>
      <c r="L210" s="42" t="s">
        <v>143</v>
      </c>
      <c r="M210" s="56" t="str">
        <f t="shared" si="0"/>
        <v>м2</v>
      </c>
      <c r="N210" s="33">
        <f>76017*5.29*1.06*1.049*1.143*1.081*1.054*1.044*1.046*1.2/1000</f>
        <v>763.0864047941404</v>
      </c>
    </row>
    <row r="211" spans="1:14" ht="31.5">
      <c r="A211" s="56">
        <v>13</v>
      </c>
      <c r="B211" s="57" t="s">
        <v>603</v>
      </c>
      <c r="C211" s="57" t="s">
        <v>59</v>
      </c>
      <c r="D211" s="57">
        <v>2015</v>
      </c>
      <c r="E211" s="57" t="s">
        <v>136</v>
      </c>
      <c r="F211" s="57" t="s">
        <v>10</v>
      </c>
      <c r="G211" s="57" t="s">
        <v>92</v>
      </c>
      <c r="H211" s="57">
        <v>2019</v>
      </c>
      <c r="I211" s="57" t="s">
        <v>137</v>
      </c>
      <c r="J211" s="56" t="s">
        <v>2</v>
      </c>
      <c r="K211" s="33">
        <v>1760.15</v>
      </c>
      <c r="L211" s="57" t="s">
        <v>93</v>
      </c>
      <c r="M211" s="56" t="s">
        <v>0</v>
      </c>
      <c r="N211" s="33" t="s">
        <v>0</v>
      </c>
    </row>
    <row r="212" spans="1:14" ht="31.5">
      <c r="A212" s="56">
        <v>14</v>
      </c>
      <c r="B212" s="57" t="s">
        <v>603</v>
      </c>
      <c r="C212" s="57" t="s">
        <v>59</v>
      </c>
      <c r="D212" s="57">
        <v>2015</v>
      </c>
      <c r="E212" s="57" t="s">
        <v>136</v>
      </c>
      <c r="F212" s="57" t="s">
        <v>10</v>
      </c>
      <c r="G212" s="57" t="s">
        <v>92</v>
      </c>
      <c r="H212" s="57">
        <v>2020</v>
      </c>
      <c r="I212" s="57" t="s">
        <v>137</v>
      </c>
      <c r="J212" s="56" t="s">
        <v>2</v>
      </c>
      <c r="K212" s="33">
        <v>931.3</v>
      </c>
      <c r="L212" s="42" t="s">
        <v>148</v>
      </c>
      <c r="M212" s="56" t="str">
        <f>J212</f>
        <v>м2</v>
      </c>
      <c r="N212" s="33">
        <v>63.83</v>
      </c>
    </row>
    <row r="213" spans="1:14" ht="47.25">
      <c r="A213" s="56">
        <v>15</v>
      </c>
      <c r="B213" s="57" t="s">
        <v>604</v>
      </c>
      <c r="C213" s="57" t="s">
        <v>59</v>
      </c>
      <c r="D213" s="57">
        <v>2013</v>
      </c>
      <c r="E213" s="57" t="s">
        <v>605</v>
      </c>
      <c r="F213" s="57" t="s">
        <v>10</v>
      </c>
      <c r="G213" s="57" t="s">
        <v>8</v>
      </c>
      <c r="H213" s="57">
        <v>2019</v>
      </c>
      <c r="I213" s="57" t="s">
        <v>137</v>
      </c>
      <c r="J213" s="46" t="s">
        <v>3</v>
      </c>
      <c r="K213" s="33">
        <v>106779.83</v>
      </c>
      <c r="L213" s="57" t="s">
        <v>138</v>
      </c>
      <c r="M213" s="56" t="str">
        <f>J213</f>
        <v>пог.м</v>
      </c>
      <c r="N213" s="33">
        <v>64122.67</v>
      </c>
    </row>
    <row r="214" spans="1:14" ht="47.25">
      <c r="A214" s="56">
        <v>16</v>
      </c>
      <c r="B214" s="57" t="s">
        <v>604</v>
      </c>
      <c r="C214" s="57" t="s">
        <v>59</v>
      </c>
      <c r="D214" s="57">
        <v>2013</v>
      </c>
      <c r="E214" s="57" t="s">
        <v>606</v>
      </c>
      <c r="F214" s="57" t="s">
        <v>10</v>
      </c>
      <c r="G214" s="57" t="s">
        <v>8</v>
      </c>
      <c r="H214" s="57">
        <v>2019</v>
      </c>
      <c r="I214" s="57" t="s">
        <v>25</v>
      </c>
      <c r="J214" s="46" t="s">
        <v>34</v>
      </c>
      <c r="K214" s="33">
        <v>58353.11</v>
      </c>
      <c r="L214" s="42" t="s">
        <v>138</v>
      </c>
      <c r="M214" s="56" t="str">
        <f>J214</f>
        <v>шт</v>
      </c>
      <c r="N214" s="33">
        <v>64122.67</v>
      </c>
    </row>
    <row r="215" spans="1:14" s="4" customFormat="1" ht="47.25">
      <c r="A215" s="61">
        <v>17</v>
      </c>
      <c r="B215" s="61" t="s">
        <v>604</v>
      </c>
      <c r="C215" s="61" t="s">
        <v>59</v>
      </c>
      <c r="D215" s="61">
        <v>2013</v>
      </c>
      <c r="E215" s="61" t="s">
        <v>605</v>
      </c>
      <c r="F215" s="61" t="s">
        <v>10</v>
      </c>
      <c r="G215" s="61" t="s">
        <v>8</v>
      </c>
      <c r="H215" s="61">
        <v>2020</v>
      </c>
      <c r="I215" s="61" t="s">
        <v>137</v>
      </c>
      <c r="J215" s="46" t="s">
        <v>3</v>
      </c>
      <c r="K215" s="33">
        <v>656198.86</v>
      </c>
      <c r="L215" s="61" t="s">
        <v>138</v>
      </c>
      <c r="M215" s="61" t="str">
        <f>J215</f>
        <v>пог.м</v>
      </c>
      <c r="N215" s="33">
        <v>56957.41</v>
      </c>
    </row>
    <row r="216" spans="1:14" ht="31.5">
      <c r="A216" s="56">
        <v>18</v>
      </c>
      <c r="B216" s="57" t="s">
        <v>139</v>
      </c>
      <c r="C216" s="57" t="s">
        <v>57</v>
      </c>
      <c r="D216" s="57">
        <v>2017</v>
      </c>
      <c r="E216" s="57" t="s">
        <v>268</v>
      </c>
      <c r="F216" s="57" t="s">
        <v>10</v>
      </c>
      <c r="G216" s="57" t="s">
        <v>8</v>
      </c>
      <c r="H216" s="57">
        <v>2019</v>
      </c>
      <c r="I216" s="43" t="s">
        <v>463</v>
      </c>
      <c r="J216" s="46" t="s">
        <v>34</v>
      </c>
      <c r="K216" s="33">
        <v>1812.07</v>
      </c>
      <c r="L216" s="57" t="s">
        <v>93</v>
      </c>
      <c r="M216" s="56" t="s">
        <v>0</v>
      </c>
      <c r="N216" s="33" t="s">
        <v>0</v>
      </c>
    </row>
    <row r="217" spans="1:14" ht="31.5">
      <c r="A217" s="56">
        <v>19</v>
      </c>
      <c r="B217" s="57" t="s">
        <v>139</v>
      </c>
      <c r="C217" s="57" t="s">
        <v>57</v>
      </c>
      <c r="D217" s="57">
        <v>2017</v>
      </c>
      <c r="E217" s="57" t="s">
        <v>268</v>
      </c>
      <c r="F217" s="57" t="s">
        <v>10</v>
      </c>
      <c r="G217" s="57" t="s">
        <v>8</v>
      </c>
      <c r="H217" s="57">
        <v>2019</v>
      </c>
      <c r="I217" s="57" t="s">
        <v>25</v>
      </c>
      <c r="J217" s="46" t="s">
        <v>34</v>
      </c>
      <c r="K217" s="33">
        <v>2869.62</v>
      </c>
      <c r="L217" s="57" t="s">
        <v>93</v>
      </c>
      <c r="M217" s="56" t="s">
        <v>0</v>
      </c>
      <c r="N217" s="33" t="s">
        <v>0</v>
      </c>
    </row>
    <row r="218" spans="1:14" ht="63">
      <c r="A218" s="56">
        <v>20</v>
      </c>
      <c r="B218" s="40" t="s">
        <v>549</v>
      </c>
      <c r="C218" s="57" t="s">
        <v>57</v>
      </c>
      <c r="D218" s="57">
        <v>2015</v>
      </c>
      <c r="E218" s="57" t="s">
        <v>140</v>
      </c>
      <c r="F218" s="57" t="s">
        <v>1</v>
      </c>
      <c r="G218" s="57" t="s">
        <v>122</v>
      </c>
      <c r="H218" s="57">
        <v>2019</v>
      </c>
      <c r="I218" s="57" t="s">
        <v>137</v>
      </c>
      <c r="J218" s="56" t="s">
        <v>2</v>
      </c>
      <c r="K218" s="33">
        <v>664.34</v>
      </c>
      <c r="L218" s="57" t="s">
        <v>93</v>
      </c>
      <c r="M218" s="56" t="s">
        <v>0</v>
      </c>
      <c r="N218" s="33" t="s">
        <v>0</v>
      </c>
    </row>
    <row r="219" spans="1:14" ht="31.5">
      <c r="A219" s="56">
        <v>21</v>
      </c>
      <c r="B219" s="57" t="s">
        <v>608</v>
      </c>
      <c r="C219" s="57" t="s">
        <v>57</v>
      </c>
      <c r="D219" s="57">
        <v>2016</v>
      </c>
      <c r="E219" s="57" t="s">
        <v>607</v>
      </c>
      <c r="F219" s="57" t="s">
        <v>10</v>
      </c>
      <c r="G219" s="57" t="s">
        <v>8</v>
      </c>
      <c r="H219" s="57">
        <v>2019</v>
      </c>
      <c r="I219" s="43" t="s">
        <v>463</v>
      </c>
      <c r="J219" s="56" t="s">
        <v>141</v>
      </c>
      <c r="K219" s="33">
        <v>1617474</v>
      </c>
      <c r="L219" s="57" t="s">
        <v>93</v>
      </c>
      <c r="M219" s="56" t="s">
        <v>0</v>
      </c>
      <c r="N219" s="33" t="s">
        <v>0</v>
      </c>
    </row>
    <row r="220" spans="1:14" ht="31.5">
      <c r="A220" s="56">
        <v>22</v>
      </c>
      <c r="B220" s="57" t="s">
        <v>608</v>
      </c>
      <c r="C220" s="57" t="s">
        <v>57</v>
      </c>
      <c r="D220" s="57">
        <v>2016</v>
      </c>
      <c r="E220" s="57" t="s">
        <v>607</v>
      </c>
      <c r="F220" s="57" t="s">
        <v>10</v>
      </c>
      <c r="G220" s="57" t="s">
        <v>8</v>
      </c>
      <c r="H220" s="57">
        <v>2019</v>
      </c>
      <c r="I220" s="57" t="s">
        <v>137</v>
      </c>
      <c r="J220" s="56" t="s">
        <v>141</v>
      </c>
      <c r="K220" s="33">
        <v>6976496</v>
      </c>
      <c r="L220" s="57" t="s">
        <v>93</v>
      </c>
      <c r="M220" s="56" t="s">
        <v>0</v>
      </c>
      <c r="N220" s="33" t="s">
        <v>0</v>
      </c>
    </row>
    <row r="221" spans="1:14" ht="47.25">
      <c r="A221" s="56">
        <v>23</v>
      </c>
      <c r="B221" s="56" t="s">
        <v>609</v>
      </c>
      <c r="C221" s="57" t="s">
        <v>59</v>
      </c>
      <c r="D221" s="57">
        <v>2009</v>
      </c>
      <c r="E221" s="57" t="s">
        <v>142</v>
      </c>
      <c r="F221" s="57" t="s">
        <v>1</v>
      </c>
      <c r="G221" s="57" t="s">
        <v>8</v>
      </c>
      <c r="H221" s="57">
        <v>2019</v>
      </c>
      <c r="I221" s="57" t="s">
        <v>25</v>
      </c>
      <c r="J221" s="56" t="s">
        <v>42</v>
      </c>
      <c r="K221" s="33">
        <v>6749.74</v>
      </c>
      <c r="L221" s="57" t="s">
        <v>93</v>
      </c>
      <c r="M221" s="56" t="s">
        <v>0</v>
      </c>
      <c r="N221" s="33" t="s">
        <v>0</v>
      </c>
    </row>
    <row r="222" spans="1:14" ht="31.5">
      <c r="A222" s="56">
        <v>24</v>
      </c>
      <c r="B222" s="40" t="s">
        <v>732</v>
      </c>
      <c r="C222" s="57" t="s">
        <v>59</v>
      </c>
      <c r="D222" s="57">
        <v>2005</v>
      </c>
      <c r="E222" s="57" t="s">
        <v>144</v>
      </c>
      <c r="F222" s="57" t="s">
        <v>10</v>
      </c>
      <c r="G222" s="57" t="s">
        <v>122</v>
      </c>
      <c r="H222" s="57">
        <v>2019</v>
      </c>
      <c r="I222" s="57" t="s">
        <v>25</v>
      </c>
      <c r="J222" s="56" t="s">
        <v>2</v>
      </c>
      <c r="K222" s="33">
        <v>285.84</v>
      </c>
      <c r="L222" s="57" t="s">
        <v>93</v>
      </c>
      <c r="M222" s="56" t="s">
        <v>0</v>
      </c>
      <c r="N222" s="33" t="s">
        <v>0</v>
      </c>
    </row>
    <row r="223" spans="1:14" ht="47.25">
      <c r="A223" s="56">
        <v>25</v>
      </c>
      <c r="B223" s="57" t="s">
        <v>729</v>
      </c>
      <c r="C223" s="57" t="s">
        <v>59</v>
      </c>
      <c r="D223" s="57">
        <v>2008</v>
      </c>
      <c r="E223" s="57" t="s">
        <v>610</v>
      </c>
      <c r="F223" s="57" t="s">
        <v>10</v>
      </c>
      <c r="G223" s="57" t="s">
        <v>122</v>
      </c>
      <c r="H223" s="57">
        <v>2020</v>
      </c>
      <c r="I223" s="57" t="s">
        <v>137</v>
      </c>
      <c r="J223" s="56" t="s">
        <v>2</v>
      </c>
      <c r="K223" s="33">
        <v>55.49</v>
      </c>
      <c r="L223" s="57" t="s">
        <v>93</v>
      </c>
      <c r="M223" s="56" t="s">
        <v>0</v>
      </c>
      <c r="N223" s="33" t="s">
        <v>0</v>
      </c>
    </row>
    <row r="224" spans="1:14" ht="31.5">
      <c r="A224" s="56">
        <v>26</v>
      </c>
      <c r="B224" s="57" t="s">
        <v>730</v>
      </c>
      <c r="C224" s="57" t="s">
        <v>57</v>
      </c>
      <c r="D224" s="57">
        <v>2015</v>
      </c>
      <c r="E224" s="57" t="s">
        <v>146</v>
      </c>
      <c r="F224" s="57" t="s">
        <v>10</v>
      </c>
      <c r="G224" s="57" t="s">
        <v>122</v>
      </c>
      <c r="H224" s="57">
        <v>2020</v>
      </c>
      <c r="I224" s="57" t="s">
        <v>137</v>
      </c>
      <c r="J224" s="56" t="s">
        <v>2</v>
      </c>
      <c r="K224" s="33">
        <v>217.67999999999998</v>
      </c>
      <c r="L224" s="57" t="s">
        <v>93</v>
      </c>
      <c r="M224" s="56" t="s">
        <v>0</v>
      </c>
      <c r="N224" s="33" t="s">
        <v>0</v>
      </c>
    </row>
    <row r="225" spans="1:14" ht="47.25">
      <c r="A225" s="56">
        <v>27</v>
      </c>
      <c r="B225" s="40" t="s">
        <v>611</v>
      </c>
      <c r="C225" s="57" t="s">
        <v>57</v>
      </c>
      <c r="D225" s="57">
        <v>2016</v>
      </c>
      <c r="E225" s="57" t="s">
        <v>269</v>
      </c>
      <c r="F225" s="57" t="s">
        <v>10</v>
      </c>
      <c r="G225" s="57" t="s">
        <v>122</v>
      </c>
      <c r="H225" s="57">
        <v>2020</v>
      </c>
      <c r="I225" s="57" t="s">
        <v>25</v>
      </c>
      <c r="J225" s="56" t="s">
        <v>2</v>
      </c>
      <c r="K225" s="33">
        <v>825.27</v>
      </c>
      <c r="L225" s="42" t="s">
        <v>143</v>
      </c>
      <c r="M225" s="56" t="str">
        <f>J225</f>
        <v>м2</v>
      </c>
      <c r="N225" s="33">
        <f>76017*5.29*1.06*1.049*1.143*1.081*1.054*1.044*1.046*1.2*1.041/1000</f>
        <v>794.3729473907002</v>
      </c>
    </row>
    <row r="226" spans="1:14" ht="15.75" customHeight="1">
      <c r="A226" s="67" t="s">
        <v>185</v>
      </c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</row>
    <row r="227" spans="1:14" s="4" customFormat="1" ht="47.25">
      <c r="A227" s="44">
        <v>1</v>
      </c>
      <c r="B227" s="43" t="s">
        <v>612</v>
      </c>
      <c r="C227" s="44" t="s">
        <v>57</v>
      </c>
      <c r="D227" s="44">
        <v>2007</v>
      </c>
      <c r="E227" s="44" t="s">
        <v>613</v>
      </c>
      <c r="F227" s="44" t="s">
        <v>10</v>
      </c>
      <c r="G227" s="44" t="s">
        <v>66</v>
      </c>
      <c r="H227" s="44">
        <v>2018</v>
      </c>
      <c r="I227" s="44" t="s">
        <v>25</v>
      </c>
      <c r="J227" s="44" t="s">
        <v>34</v>
      </c>
      <c r="K227" s="44" t="s">
        <v>397</v>
      </c>
      <c r="L227" s="44" t="s">
        <v>150</v>
      </c>
      <c r="M227" s="44" t="s">
        <v>34</v>
      </c>
      <c r="N227" s="44" t="s">
        <v>151</v>
      </c>
    </row>
    <row r="228" spans="1:14" ht="31.5">
      <c r="A228" s="44">
        <v>2</v>
      </c>
      <c r="B228" s="40" t="s">
        <v>612</v>
      </c>
      <c r="C228" s="44" t="s">
        <v>57</v>
      </c>
      <c r="D228" s="44">
        <v>2007</v>
      </c>
      <c r="E228" s="44" t="s">
        <v>613</v>
      </c>
      <c r="F228" s="44" t="s">
        <v>10</v>
      </c>
      <c r="G228" s="44" t="s">
        <v>66</v>
      </c>
      <c r="H228" s="44">
        <v>2018</v>
      </c>
      <c r="I228" s="44" t="s">
        <v>25</v>
      </c>
      <c r="J228" s="44" t="s">
        <v>34</v>
      </c>
      <c r="K228" s="44" t="s">
        <v>398</v>
      </c>
      <c r="L228" s="44" t="s">
        <v>150</v>
      </c>
      <c r="M228" s="44" t="s">
        <v>34</v>
      </c>
      <c r="N228" s="44" t="s">
        <v>151</v>
      </c>
    </row>
    <row r="229" spans="1:14" ht="31.5">
      <c r="A229" s="44">
        <v>3</v>
      </c>
      <c r="B229" s="40" t="s">
        <v>612</v>
      </c>
      <c r="C229" s="44" t="s">
        <v>57</v>
      </c>
      <c r="D229" s="44">
        <v>2007</v>
      </c>
      <c r="E229" s="44" t="s">
        <v>613</v>
      </c>
      <c r="F229" s="44" t="s">
        <v>10</v>
      </c>
      <c r="G229" s="44" t="s">
        <v>66</v>
      </c>
      <c r="H229" s="44">
        <v>2018</v>
      </c>
      <c r="I229" s="44" t="s">
        <v>25</v>
      </c>
      <c r="J229" s="44" t="s">
        <v>34</v>
      </c>
      <c r="K229" s="44" t="s">
        <v>399</v>
      </c>
      <c r="L229" s="44" t="s">
        <v>150</v>
      </c>
      <c r="M229" s="44" t="s">
        <v>34</v>
      </c>
      <c r="N229" s="44" t="s">
        <v>151</v>
      </c>
    </row>
    <row r="230" spans="1:14" ht="31.5">
      <c r="A230" s="44">
        <v>4</v>
      </c>
      <c r="B230" s="44" t="s">
        <v>614</v>
      </c>
      <c r="C230" s="44" t="s">
        <v>57</v>
      </c>
      <c r="D230" s="44">
        <v>2016</v>
      </c>
      <c r="E230" s="44" t="s">
        <v>241</v>
      </c>
      <c r="F230" s="44" t="s">
        <v>1</v>
      </c>
      <c r="G230" s="44" t="s">
        <v>21</v>
      </c>
      <c r="H230" s="44">
        <v>2018</v>
      </c>
      <c r="I230" s="44" t="s">
        <v>25</v>
      </c>
      <c r="J230" s="46" t="s">
        <v>3</v>
      </c>
      <c r="K230" s="44" t="s">
        <v>152</v>
      </c>
      <c r="L230" s="44" t="s">
        <v>153</v>
      </c>
      <c r="M230" s="57" t="s">
        <v>3</v>
      </c>
      <c r="N230" s="44" t="s">
        <v>154</v>
      </c>
    </row>
    <row r="231" spans="1:14" ht="63">
      <c r="A231" s="44">
        <v>5</v>
      </c>
      <c r="B231" s="57" t="s">
        <v>574</v>
      </c>
      <c r="C231" s="44" t="s">
        <v>57</v>
      </c>
      <c r="D231" s="44">
        <v>2010</v>
      </c>
      <c r="E231" s="44" t="s">
        <v>469</v>
      </c>
      <c r="F231" s="44" t="s">
        <v>1</v>
      </c>
      <c r="G231" s="44" t="s">
        <v>104</v>
      </c>
      <c r="H231" s="44">
        <v>2018</v>
      </c>
      <c r="I231" s="44" t="s">
        <v>25</v>
      </c>
      <c r="J231" s="44" t="s">
        <v>2</v>
      </c>
      <c r="K231" s="44">
        <v>598.1</v>
      </c>
      <c r="L231" s="44" t="s">
        <v>155</v>
      </c>
      <c r="M231" s="44" t="s">
        <v>2</v>
      </c>
      <c r="N231" s="44" t="s">
        <v>156</v>
      </c>
    </row>
    <row r="232" spans="1:14" ht="31.5">
      <c r="A232" s="44">
        <v>6</v>
      </c>
      <c r="B232" s="57" t="s">
        <v>615</v>
      </c>
      <c r="C232" s="44" t="s">
        <v>57</v>
      </c>
      <c r="D232" s="44">
        <v>2015</v>
      </c>
      <c r="E232" s="44" t="s">
        <v>616</v>
      </c>
      <c r="F232" s="44" t="s">
        <v>10</v>
      </c>
      <c r="G232" s="44" t="s">
        <v>104</v>
      </c>
      <c r="H232" s="44">
        <v>2018</v>
      </c>
      <c r="I232" s="44" t="s">
        <v>25</v>
      </c>
      <c r="J232" s="46" t="s">
        <v>3</v>
      </c>
      <c r="K232" s="44">
        <v>7825.791</v>
      </c>
      <c r="L232" s="44" t="s">
        <v>157</v>
      </c>
      <c r="M232" s="57" t="s">
        <v>3</v>
      </c>
      <c r="N232" s="44" t="s">
        <v>158</v>
      </c>
    </row>
    <row r="233" spans="1:14" ht="47.25">
      <c r="A233" s="44">
        <v>7</v>
      </c>
      <c r="B233" s="57" t="s">
        <v>578</v>
      </c>
      <c r="C233" s="44" t="s">
        <v>57</v>
      </c>
      <c r="D233" s="44">
        <v>2012</v>
      </c>
      <c r="E233" s="44" t="s">
        <v>579</v>
      </c>
      <c r="F233" s="44" t="s">
        <v>10</v>
      </c>
      <c r="G233" s="44" t="s">
        <v>6</v>
      </c>
      <c r="H233" s="44">
        <v>2019</v>
      </c>
      <c r="I233" s="44" t="s">
        <v>25</v>
      </c>
      <c r="J233" s="57" t="s">
        <v>2</v>
      </c>
      <c r="K233" s="25" t="s">
        <v>159</v>
      </c>
      <c r="L233" s="44" t="s">
        <v>160</v>
      </c>
      <c r="M233" s="44" t="s">
        <v>2</v>
      </c>
      <c r="N233" s="20" t="s">
        <v>161</v>
      </c>
    </row>
    <row r="234" spans="1:14" ht="63">
      <c r="A234" s="44">
        <v>8</v>
      </c>
      <c r="B234" s="40" t="s">
        <v>617</v>
      </c>
      <c r="C234" s="44" t="s">
        <v>57</v>
      </c>
      <c r="D234" s="44">
        <v>2016</v>
      </c>
      <c r="E234" s="44" t="s">
        <v>618</v>
      </c>
      <c r="F234" s="44" t="s">
        <v>10</v>
      </c>
      <c r="G234" s="44" t="s">
        <v>162</v>
      </c>
      <c r="H234" s="44">
        <v>2019</v>
      </c>
      <c r="I234" s="44" t="s">
        <v>25</v>
      </c>
      <c r="J234" s="57" t="s">
        <v>2</v>
      </c>
      <c r="K234" s="44" t="s">
        <v>0</v>
      </c>
      <c r="L234" s="44" t="s">
        <v>0</v>
      </c>
      <c r="M234" s="44" t="s">
        <v>0</v>
      </c>
      <c r="N234" s="44" t="s">
        <v>0</v>
      </c>
    </row>
    <row r="235" spans="1:14" ht="31.5">
      <c r="A235" s="44">
        <v>9</v>
      </c>
      <c r="B235" s="40" t="s">
        <v>619</v>
      </c>
      <c r="C235" s="44" t="s">
        <v>57</v>
      </c>
      <c r="D235" s="44">
        <v>2009</v>
      </c>
      <c r="E235" s="44" t="s">
        <v>400</v>
      </c>
      <c r="F235" s="44" t="s">
        <v>10</v>
      </c>
      <c r="G235" s="44" t="s">
        <v>21</v>
      </c>
      <c r="H235" s="44">
        <v>2019</v>
      </c>
      <c r="I235" s="24" t="s">
        <v>88</v>
      </c>
      <c r="J235" s="44" t="s">
        <v>34</v>
      </c>
      <c r="K235" s="44">
        <v>519718</v>
      </c>
      <c r="L235" s="44" t="s">
        <v>10</v>
      </c>
      <c r="M235" s="44"/>
      <c r="N235" s="44"/>
    </row>
    <row r="236" spans="1:14" s="4" customFormat="1" ht="47.25">
      <c r="A236" s="44">
        <v>10</v>
      </c>
      <c r="B236" s="43" t="s">
        <v>620</v>
      </c>
      <c r="C236" s="44" t="s">
        <v>57</v>
      </c>
      <c r="D236" s="44">
        <v>2013</v>
      </c>
      <c r="E236" s="44" t="s">
        <v>623</v>
      </c>
      <c r="F236" s="44" t="s">
        <v>10</v>
      </c>
      <c r="G236" s="44" t="s">
        <v>104</v>
      </c>
      <c r="H236" s="44">
        <v>2019</v>
      </c>
      <c r="I236" s="61" t="s">
        <v>25</v>
      </c>
      <c r="J236" s="44" t="s">
        <v>2</v>
      </c>
      <c r="K236" s="44">
        <v>565.43</v>
      </c>
      <c r="L236" s="44" t="s">
        <v>163</v>
      </c>
      <c r="M236" s="44" t="s">
        <v>2</v>
      </c>
      <c r="N236" s="44" t="s">
        <v>164</v>
      </c>
    </row>
    <row r="237" spans="1:14" s="4" customFormat="1" ht="31.5">
      <c r="A237" s="44">
        <v>11</v>
      </c>
      <c r="B237" s="43" t="s">
        <v>621</v>
      </c>
      <c r="C237" s="44" t="s">
        <v>57</v>
      </c>
      <c r="D237" s="44">
        <v>2010</v>
      </c>
      <c r="E237" s="44" t="s">
        <v>622</v>
      </c>
      <c r="F237" s="44" t="s">
        <v>1</v>
      </c>
      <c r="G237" s="44" t="s">
        <v>104</v>
      </c>
      <c r="H237" s="44">
        <v>2019</v>
      </c>
      <c r="I237" s="61" t="s">
        <v>25</v>
      </c>
      <c r="J237" s="46" t="s">
        <v>3</v>
      </c>
      <c r="K237" s="44">
        <v>12158.35</v>
      </c>
      <c r="L237" s="44" t="s">
        <v>165</v>
      </c>
      <c r="M237" s="44" t="s">
        <v>3</v>
      </c>
      <c r="N237" s="44" t="s">
        <v>166</v>
      </c>
    </row>
    <row r="238" spans="1:14" s="4" customFormat="1" ht="63">
      <c r="A238" s="44">
        <v>12</v>
      </c>
      <c r="B238" s="43" t="s">
        <v>580</v>
      </c>
      <c r="C238" s="44" t="s">
        <v>57</v>
      </c>
      <c r="D238" s="61">
        <v>2009</v>
      </c>
      <c r="E238" s="44" t="s">
        <v>248</v>
      </c>
      <c r="F238" s="44" t="s">
        <v>1</v>
      </c>
      <c r="G238" s="44" t="s">
        <v>6</v>
      </c>
      <c r="H238" s="44">
        <v>2020</v>
      </c>
      <c r="I238" s="44" t="s">
        <v>25</v>
      </c>
      <c r="J238" s="61" t="s">
        <v>2</v>
      </c>
      <c r="K238" s="44" t="s">
        <v>167</v>
      </c>
      <c r="L238" s="44" t="s">
        <v>168</v>
      </c>
      <c r="M238" s="44" t="s">
        <v>2</v>
      </c>
      <c r="N238" s="44" t="s">
        <v>169</v>
      </c>
    </row>
    <row r="239" spans="1:14" s="4" customFormat="1" ht="31.5">
      <c r="A239" s="44">
        <v>13</v>
      </c>
      <c r="B239" s="61" t="s">
        <v>170</v>
      </c>
      <c r="C239" s="44" t="s">
        <v>57</v>
      </c>
      <c r="D239" s="44">
        <v>2011</v>
      </c>
      <c r="E239" s="44" t="s">
        <v>624</v>
      </c>
      <c r="F239" s="44" t="s">
        <v>10</v>
      </c>
      <c r="G239" s="44" t="s">
        <v>21</v>
      </c>
      <c r="H239" s="44">
        <v>2020</v>
      </c>
      <c r="I239" s="44" t="s">
        <v>25</v>
      </c>
      <c r="J239" s="44" t="s">
        <v>171</v>
      </c>
      <c r="K239" s="26" t="s">
        <v>172</v>
      </c>
      <c r="L239" s="44" t="s">
        <v>173</v>
      </c>
      <c r="M239" s="44" t="s">
        <v>171</v>
      </c>
      <c r="N239" s="27" t="s">
        <v>174</v>
      </c>
    </row>
    <row r="240" spans="1:14" s="4" customFormat="1" ht="47.25">
      <c r="A240" s="44">
        <v>14</v>
      </c>
      <c r="B240" s="61" t="s">
        <v>625</v>
      </c>
      <c r="C240" s="44" t="s">
        <v>57</v>
      </c>
      <c r="D240" s="44">
        <v>2014</v>
      </c>
      <c r="E240" s="44" t="s">
        <v>263</v>
      </c>
      <c r="F240" s="44" t="s">
        <v>10</v>
      </c>
      <c r="G240" s="44" t="s">
        <v>21</v>
      </c>
      <c r="H240" s="44">
        <v>2020</v>
      </c>
      <c r="I240" s="44" t="s">
        <v>25</v>
      </c>
      <c r="J240" s="44" t="s">
        <v>171</v>
      </c>
      <c r="K240" s="44" t="s">
        <v>175</v>
      </c>
      <c r="L240" s="44" t="s">
        <v>401</v>
      </c>
      <c r="M240" s="44" t="s">
        <v>171</v>
      </c>
      <c r="N240" s="44" t="s">
        <v>176</v>
      </c>
    </row>
    <row r="241" spans="1:14" s="4" customFormat="1" ht="31.5">
      <c r="A241" s="44">
        <v>15</v>
      </c>
      <c r="B241" s="61" t="s">
        <v>626</v>
      </c>
      <c r="C241" s="44" t="s">
        <v>57</v>
      </c>
      <c r="D241" s="44">
        <v>2016</v>
      </c>
      <c r="E241" s="44" t="s">
        <v>627</v>
      </c>
      <c r="F241" s="44" t="s">
        <v>10</v>
      </c>
      <c r="G241" s="44" t="s">
        <v>104</v>
      </c>
      <c r="H241" s="44">
        <v>2020</v>
      </c>
      <c r="I241" s="44" t="s">
        <v>25</v>
      </c>
      <c r="J241" s="44" t="s">
        <v>34</v>
      </c>
      <c r="K241" s="44">
        <v>102422</v>
      </c>
      <c r="L241" s="44" t="s">
        <v>177</v>
      </c>
      <c r="M241" s="44" t="s">
        <v>34</v>
      </c>
      <c r="N241" s="44" t="s">
        <v>178</v>
      </c>
    </row>
    <row r="242" spans="1:14" s="4" customFormat="1" ht="63">
      <c r="A242" s="44">
        <v>16</v>
      </c>
      <c r="B242" s="61" t="s">
        <v>367</v>
      </c>
      <c r="C242" s="44" t="s">
        <v>57</v>
      </c>
      <c r="D242" s="44">
        <v>2016</v>
      </c>
      <c r="E242" s="44" t="s">
        <v>402</v>
      </c>
      <c r="F242" s="44" t="s">
        <v>10</v>
      </c>
      <c r="G242" s="44" t="s">
        <v>21</v>
      </c>
      <c r="H242" s="44">
        <v>2018</v>
      </c>
      <c r="I242" s="24" t="s">
        <v>88</v>
      </c>
      <c r="J242" s="44" t="s">
        <v>34</v>
      </c>
      <c r="K242" s="44">
        <v>2494605</v>
      </c>
      <c r="L242" s="44" t="s">
        <v>10</v>
      </c>
      <c r="M242" s="44"/>
      <c r="N242" s="44"/>
    </row>
    <row r="243" spans="1:14" s="4" customFormat="1" ht="31.5">
      <c r="A243" s="44">
        <v>17</v>
      </c>
      <c r="B243" s="44" t="s">
        <v>180</v>
      </c>
      <c r="C243" s="44" t="s">
        <v>57</v>
      </c>
      <c r="D243" s="44">
        <v>2014</v>
      </c>
      <c r="E243" s="44" t="s">
        <v>628</v>
      </c>
      <c r="F243" s="44" t="s">
        <v>10</v>
      </c>
      <c r="G243" s="44" t="s">
        <v>21</v>
      </c>
      <c r="H243" s="44">
        <v>2018</v>
      </c>
      <c r="I243" s="24" t="s">
        <v>88</v>
      </c>
      <c r="J243" s="44" t="s">
        <v>34</v>
      </c>
      <c r="K243" s="44">
        <v>98987</v>
      </c>
      <c r="L243" s="44" t="s">
        <v>179</v>
      </c>
      <c r="M243" s="61" t="s">
        <v>34</v>
      </c>
      <c r="N243" s="44">
        <v>4500</v>
      </c>
    </row>
    <row r="244" spans="1:14" s="4" customFormat="1" ht="31.5">
      <c r="A244" s="44">
        <v>18</v>
      </c>
      <c r="B244" s="43" t="s">
        <v>629</v>
      </c>
      <c r="C244" s="44" t="s">
        <v>57</v>
      </c>
      <c r="D244" s="44">
        <v>2019</v>
      </c>
      <c r="E244" s="44" t="s">
        <v>630</v>
      </c>
      <c r="F244" s="44" t="s">
        <v>10</v>
      </c>
      <c r="G244" s="44" t="s">
        <v>21</v>
      </c>
      <c r="H244" s="44">
        <v>2019</v>
      </c>
      <c r="I244" s="24" t="s">
        <v>88</v>
      </c>
      <c r="J244" s="44" t="s">
        <v>34</v>
      </c>
      <c r="K244" s="44">
        <v>5359.65263157895</v>
      </c>
      <c r="L244" s="44" t="s">
        <v>404</v>
      </c>
      <c r="M244" s="61" t="s">
        <v>34</v>
      </c>
      <c r="N244" s="44">
        <v>6500</v>
      </c>
    </row>
    <row r="245" spans="1:14" s="4" customFormat="1" ht="31.5">
      <c r="A245" s="44">
        <v>19</v>
      </c>
      <c r="B245" s="44" t="s">
        <v>180</v>
      </c>
      <c r="C245" s="44" t="s">
        <v>57</v>
      </c>
      <c r="D245" s="44">
        <v>2014</v>
      </c>
      <c r="E245" s="44" t="s">
        <v>403</v>
      </c>
      <c r="F245" s="44" t="s">
        <v>10</v>
      </c>
      <c r="G245" s="44" t="s">
        <v>21</v>
      </c>
      <c r="H245" s="44">
        <v>2019</v>
      </c>
      <c r="I245" s="24" t="s">
        <v>88</v>
      </c>
      <c r="J245" s="44" t="s">
        <v>34</v>
      </c>
      <c r="K245" s="44">
        <v>104548</v>
      </c>
      <c r="L245" s="44" t="s">
        <v>10</v>
      </c>
      <c r="M245" s="61" t="s">
        <v>34</v>
      </c>
      <c r="N245" s="44"/>
    </row>
    <row r="246" spans="1:14" s="4" customFormat="1" ht="47.25">
      <c r="A246" s="44">
        <v>20</v>
      </c>
      <c r="B246" s="44" t="s">
        <v>631</v>
      </c>
      <c r="C246" s="44" t="s">
        <v>57</v>
      </c>
      <c r="D246" s="44">
        <v>2019</v>
      </c>
      <c r="E246" s="44" t="s">
        <v>632</v>
      </c>
      <c r="F246" s="44" t="s">
        <v>10</v>
      </c>
      <c r="G246" s="44" t="s">
        <v>104</v>
      </c>
      <c r="H246" s="44">
        <v>2020</v>
      </c>
      <c r="I246" s="44" t="s">
        <v>58</v>
      </c>
      <c r="J246" s="44" t="s">
        <v>42</v>
      </c>
      <c r="K246" s="44">
        <v>122639.74</v>
      </c>
      <c r="L246" s="44" t="s">
        <v>181</v>
      </c>
      <c r="M246" s="44" t="s">
        <v>42</v>
      </c>
      <c r="N246" s="44" t="s">
        <v>182</v>
      </c>
    </row>
    <row r="247" spans="1:14" s="4" customFormat="1" ht="15.75">
      <c r="A247" s="44">
        <v>21</v>
      </c>
      <c r="B247" s="43" t="s">
        <v>183</v>
      </c>
      <c r="C247" s="44" t="s">
        <v>57</v>
      </c>
      <c r="D247" s="44">
        <v>2017</v>
      </c>
      <c r="E247" s="24">
        <v>2017</v>
      </c>
      <c r="F247" s="44" t="s">
        <v>10</v>
      </c>
      <c r="G247" s="44" t="s">
        <v>21</v>
      </c>
      <c r="H247" s="44">
        <v>2020</v>
      </c>
      <c r="I247" s="24" t="s">
        <v>88</v>
      </c>
      <c r="J247" s="44" t="s">
        <v>34</v>
      </c>
      <c r="K247" s="7">
        <v>39127</v>
      </c>
      <c r="L247" s="44" t="s">
        <v>405</v>
      </c>
      <c r="M247" s="24" t="s">
        <v>0</v>
      </c>
      <c r="N247" s="24" t="s">
        <v>0</v>
      </c>
    </row>
    <row r="248" spans="1:14" s="4" customFormat="1" ht="47.25">
      <c r="A248" s="44">
        <v>22</v>
      </c>
      <c r="B248" s="43" t="s">
        <v>633</v>
      </c>
      <c r="C248" s="44" t="s">
        <v>57</v>
      </c>
      <c r="D248" s="44">
        <v>2017</v>
      </c>
      <c r="E248" s="44" t="s">
        <v>634</v>
      </c>
      <c r="F248" s="44" t="s">
        <v>10</v>
      </c>
      <c r="G248" s="44" t="s">
        <v>21</v>
      </c>
      <c r="H248" s="44">
        <v>2020</v>
      </c>
      <c r="I248" s="24" t="s">
        <v>88</v>
      </c>
      <c r="J248" s="44" t="s">
        <v>34</v>
      </c>
      <c r="K248" s="7">
        <v>117192</v>
      </c>
      <c r="L248" s="44" t="s">
        <v>406</v>
      </c>
      <c r="M248" s="24" t="s">
        <v>0</v>
      </c>
      <c r="N248" s="24" t="s">
        <v>0</v>
      </c>
    </row>
    <row r="249" spans="1:14" ht="31.5">
      <c r="A249" s="44">
        <v>23</v>
      </c>
      <c r="B249" s="47" t="s">
        <v>117</v>
      </c>
      <c r="C249" s="44" t="s">
        <v>57</v>
      </c>
      <c r="D249" s="44">
        <v>2014</v>
      </c>
      <c r="E249" s="44" t="s">
        <v>635</v>
      </c>
      <c r="F249" s="44" t="s">
        <v>10</v>
      </c>
      <c r="G249" s="44" t="s">
        <v>21</v>
      </c>
      <c r="H249" s="44">
        <v>2020</v>
      </c>
      <c r="I249" s="24" t="s">
        <v>88</v>
      </c>
      <c r="J249" s="46" t="s">
        <v>3</v>
      </c>
      <c r="K249" s="7">
        <v>29199</v>
      </c>
      <c r="L249" s="44" t="s">
        <v>10</v>
      </c>
      <c r="M249" s="24" t="s">
        <v>0</v>
      </c>
      <c r="N249" s="24" t="s">
        <v>0</v>
      </c>
    </row>
    <row r="250" spans="1:14" ht="47.25">
      <c r="A250" s="44">
        <v>24</v>
      </c>
      <c r="B250" s="40" t="s">
        <v>501</v>
      </c>
      <c r="C250" s="44" t="s">
        <v>57</v>
      </c>
      <c r="D250" s="44">
        <v>2009</v>
      </c>
      <c r="E250" s="44" t="s">
        <v>636</v>
      </c>
      <c r="F250" s="44" t="s">
        <v>1</v>
      </c>
      <c r="G250" s="44" t="s">
        <v>104</v>
      </c>
      <c r="H250" s="44">
        <v>2020</v>
      </c>
      <c r="I250" s="44" t="s">
        <v>71</v>
      </c>
      <c r="J250" s="44" t="s">
        <v>2</v>
      </c>
      <c r="K250" s="44">
        <v>5840.804</v>
      </c>
      <c r="L250" s="44" t="s">
        <v>184</v>
      </c>
      <c r="M250" s="44" t="s">
        <v>2</v>
      </c>
      <c r="N250" s="20">
        <v>5065.423</v>
      </c>
    </row>
    <row r="251" spans="1:14" ht="63">
      <c r="A251" s="44">
        <v>25</v>
      </c>
      <c r="B251" s="40" t="s">
        <v>26</v>
      </c>
      <c r="C251" s="44" t="s">
        <v>57</v>
      </c>
      <c r="D251" s="44">
        <v>2016</v>
      </c>
      <c r="E251" s="44" t="s">
        <v>637</v>
      </c>
      <c r="F251" s="44" t="s">
        <v>1</v>
      </c>
      <c r="G251" s="44" t="s">
        <v>104</v>
      </c>
      <c r="H251" s="44">
        <v>2020</v>
      </c>
      <c r="I251" s="44" t="s">
        <v>25</v>
      </c>
      <c r="J251" s="44" t="s">
        <v>42</v>
      </c>
      <c r="K251" s="20">
        <v>1044547.295</v>
      </c>
      <c r="L251" s="44" t="s">
        <v>407</v>
      </c>
      <c r="M251" s="44" t="s">
        <v>42</v>
      </c>
      <c r="N251" s="44">
        <v>45672.998</v>
      </c>
    </row>
    <row r="252" spans="1:14" ht="15.75" customHeight="1">
      <c r="A252" s="67" t="s">
        <v>202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</row>
    <row r="253" spans="1:14" ht="47.25">
      <c r="A253" s="56">
        <v>1</v>
      </c>
      <c r="B253" s="57" t="s">
        <v>638</v>
      </c>
      <c r="C253" s="56" t="s">
        <v>59</v>
      </c>
      <c r="D253" s="56">
        <v>2015</v>
      </c>
      <c r="E253" s="56" t="s">
        <v>331</v>
      </c>
      <c r="F253" s="56" t="s">
        <v>10</v>
      </c>
      <c r="G253" s="56" t="s">
        <v>198</v>
      </c>
      <c r="H253" s="56">
        <v>2018</v>
      </c>
      <c r="I253" s="56" t="s">
        <v>88</v>
      </c>
      <c r="J253" s="56" t="s">
        <v>2</v>
      </c>
      <c r="K253" s="33">
        <v>89777</v>
      </c>
      <c r="L253" s="56" t="s">
        <v>332</v>
      </c>
      <c r="M253" s="57" t="s">
        <v>3</v>
      </c>
      <c r="N253" s="33">
        <v>93681</v>
      </c>
    </row>
    <row r="254" spans="1:14" ht="47.25">
      <c r="A254" s="56">
        <v>2</v>
      </c>
      <c r="B254" s="57" t="s">
        <v>638</v>
      </c>
      <c r="C254" s="56" t="s">
        <v>59</v>
      </c>
      <c r="D254" s="56">
        <v>2015</v>
      </c>
      <c r="E254" s="56" t="s">
        <v>331</v>
      </c>
      <c r="F254" s="56" t="s">
        <v>10</v>
      </c>
      <c r="G254" s="56" t="s">
        <v>198</v>
      </c>
      <c r="H254" s="56">
        <v>2019</v>
      </c>
      <c r="I254" s="56" t="s">
        <v>88</v>
      </c>
      <c r="J254" s="56" t="s">
        <v>2</v>
      </c>
      <c r="K254" s="33">
        <v>97087</v>
      </c>
      <c r="L254" s="56" t="s">
        <v>332</v>
      </c>
      <c r="M254" s="57" t="s">
        <v>3</v>
      </c>
      <c r="N254" s="33">
        <v>98035</v>
      </c>
    </row>
    <row r="255" spans="1:14" ht="47.25">
      <c r="A255" s="56">
        <v>3</v>
      </c>
      <c r="B255" s="57" t="s">
        <v>638</v>
      </c>
      <c r="C255" s="56" t="s">
        <v>59</v>
      </c>
      <c r="D255" s="56">
        <v>2015</v>
      </c>
      <c r="E255" s="56" t="s">
        <v>331</v>
      </c>
      <c r="F255" s="56" t="s">
        <v>10</v>
      </c>
      <c r="G255" s="56" t="s">
        <v>198</v>
      </c>
      <c r="H255" s="56">
        <v>2020</v>
      </c>
      <c r="I255" s="56" t="s">
        <v>88</v>
      </c>
      <c r="J255" s="46" t="s">
        <v>3</v>
      </c>
      <c r="K255" s="33">
        <v>87656</v>
      </c>
      <c r="L255" s="56" t="s">
        <v>332</v>
      </c>
      <c r="M255" s="57" t="s">
        <v>3</v>
      </c>
      <c r="N255" s="33">
        <v>87932</v>
      </c>
    </row>
    <row r="256" spans="1:14" ht="31.5">
      <c r="A256" s="56">
        <v>4</v>
      </c>
      <c r="B256" s="44" t="s">
        <v>614</v>
      </c>
      <c r="C256" s="56" t="s">
        <v>59</v>
      </c>
      <c r="D256" s="56">
        <v>2016</v>
      </c>
      <c r="E256" s="56" t="s">
        <v>241</v>
      </c>
      <c r="F256" s="56" t="s">
        <v>1</v>
      </c>
      <c r="G256" s="57" t="s">
        <v>21</v>
      </c>
      <c r="H256" s="56">
        <v>2018</v>
      </c>
      <c r="I256" s="56" t="s">
        <v>58</v>
      </c>
      <c r="J256" s="46" t="s">
        <v>3</v>
      </c>
      <c r="K256" s="33">
        <v>11802</v>
      </c>
      <c r="L256" s="56" t="s">
        <v>333</v>
      </c>
      <c r="M256" s="57" t="s">
        <v>3</v>
      </c>
      <c r="N256" s="33">
        <v>12301</v>
      </c>
    </row>
    <row r="257" spans="1:14" ht="31.5">
      <c r="A257" s="56">
        <v>5</v>
      </c>
      <c r="B257" s="44" t="s">
        <v>614</v>
      </c>
      <c r="C257" s="56" t="s">
        <v>59</v>
      </c>
      <c r="D257" s="56">
        <v>2016</v>
      </c>
      <c r="E257" s="56" t="s">
        <v>241</v>
      </c>
      <c r="F257" s="56" t="s">
        <v>1</v>
      </c>
      <c r="G257" s="57" t="s">
        <v>21</v>
      </c>
      <c r="H257" s="56">
        <v>2019</v>
      </c>
      <c r="I257" s="56" t="s">
        <v>58</v>
      </c>
      <c r="J257" s="46" t="s">
        <v>3</v>
      </c>
      <c r="K257" s="33">
        <v>10999</v>
      </c>
      <c r="L257" s="56" t="s">
        <v>333</v>
      </c>
      <c r="M257" s="57" t="s">
        <v>3</v>
      </c>
      <c r="N257" s="33">
        <v>11235</v>
      </c>
    </row>
    <row r="258" spans="1:14" ht="31.5">
      <c r="A258" s="56">
        <v>6</v>
      </c>
      <c r="B258" s="44" t="s">
        <v>614</v>
      </c>
      <c r="C258" s="56" t="s">
        <v>59</v>
      </c>
      <c r="D258" s="56">
        <v>2016</v>
      </c>
      <c r="E258" s="56" t="s">
        <v>241</v>
      </c>
      <c r="F258" s="56" t="s">
        <v>1</v>
      </c>
      <c r="G258" s="57" t="s">
        <v>21</v>
      </c>
      <c r="H258" s="56">
        <v>2020</v>
      </c>
      <c r="I258" s="56" t="s">
        <v>58</v>
      </c>
      <c r="J258" s="46" t="s">
        <v>3</v>
      </c>
      <c r="K258" s="33">
        <v>11200</v>
      </c>
      <c r="L258" s="56" t="s">
        <v>333</v>
      </c>
      <c r="M258" s="57" t="s">
        <v>3</v>
      </c>
      <c r="N258" s="33">
        <v>11900</v>
      </c>
    </row>
    <row r="259" spans="1:14" ht="63">
      <c r="A259" s="56">
        <v>7</v>
      </c>
      <c r="B259" s="56" t="s">
        <v>563</v>
      </c>
      <c r="C259" s="56" t="s">
        <v>59</v>
      </c>
      <c r="D259" s="56">
        <v>2011</v>
      </c>
      <c r="E259" s="56" t="s">
        <v>564</v>
      </c>
      <c r="F259" s="56" t="s">
        <v>1</v>
      </c>
      <c r="G259" s="57" t="s">
        <v>21</v>
      </c>
      <c r="H259" s="35">
        <v>2018</v>
      </c>
      <c r="I259" s="56" t="s">
        <v>58</v>
      </c>
      <c r="J259" s="46" t="s">
        <v>3</v>
      </c>
      <c r="K259" s="33">
        <v>13399</v>
      </c>
      <c r="L259" s="56" t="s">
        <v>334</v>
      </c>
      <c r="M259" s="57" t="s">
        <v>3</v>
      </c>
      <c r="N259" s="33">
        <v>14003</v>
      </c>
    </row>
    <row r="260" spans="1:14" ht="63">
      <c r="A260" s="56">
        <v>8</v>
      </c>
      <c r="B260" s="56" t="s">
        <v>563</v>
      </c>
      <c r="C260" s="56" t="s">
        <v>59</v>
      </c>
      <c r="D260" s="56">
        <v>2011</v>
      </c>
      <c r="E260" s="56" t="s">
        <v>564</v>
      </c>
      <c r="F260" s="56" t="s">
        <v>1</v>
      </c>
      <c r="G260" s="57" t="s">
        <v>21</v>
      </c>
      <c r="H260" s="35">
        <v>2019</v>
      </c>
      <c r="I260" s="56" t="s">
        <v>58</v>
      </c>
      <c r="J260" s="46" t="s">
        <v>3</v>
      </c>
      <c r="K260" s="33">
        <v>10507</v>
      </c>
      <c r="L260" s="56" t="s">
        <v>334</v>
      </c>
      <c r="M260" s="57" t="s">
        <v>3</v>
      </c>
      <c r="N260" s="33">
        <v>10973</v>
      </c>
    </row>
    <row r="261" spans="1:14" ht="63">
      <c r="A261" s="56">
        <v>9</v>
      </c>
      <c r="B261" s="56" t="s">
        <v>563</v>
      </c>
      <c r="C261" s="56" t="s">
        <v>59</v>
      </c>
      <c r="D261" s="56">
        <v>2011</v>
      </c>
      <c r="E261" s="56" t="s">
        <v>564</v>
      </c>
      <c r="F261" s="56" t="s">
        <v>1</v>
      </c>
      <c r="G261" s="57" t="s">
        <v>21</v>
      </c>
      <c r="H261" s="35">
        <v>2020</v>
      </c>
      <c r="I261" s="56" t="s">
        <v>58</v>
      </c>
      <c r="J261" s="46" t="s">
        <v>3</v>
      </c>
      <c r="K261" s="33">
        <v>12108</v>
      </c>
      <c r="L261" s="56" t="s">
        <v>334</v>
      </c>
      <c r="M261" s="57" t="s">
        <v>3</v>
      </c>
      <c r="N261" s="33">
        <v>12593</v>
      </c>
    </row>
    <row r="262" spans="1:14" ht="31.5">
      <c r="A262" s="56">
        <v>10</v>
      </c>
      <c r="B262" s="56" t="s">
        <v>199</v>
      </c>
      <c r="C262" s="56" t="s">
        <v>59</v>
      </c>
      <c r="D262" s="56">
        <v>2014</v>
      </c>
      <c r="E262" s="56" t="s">
        <v>335</v>
      </c>
      <c r="F262" s="56" t="s">
        <v>10</v>
      </c>
      <c r="G262" s="57" t="s">
        <v>21</v>
      </c>
      <c r="H262" s="35">
        <v>2018</v>
      </c>
      <c r="I262" s="35" t="s">
        <v>100</v>
      </c>
      <c r="J262" s="56" t="s">
        <v>34</v>
      </c>
      <c r="K262" s="33">
        <v>2500</v>
      </c>
      <c r="L262" s="56" t="s">
        <v>336</v>
      </c>
      <c r="M262" s="57" t="s">
        <v>34</v>
      </c>
      <c r="N262" s="33">
        <v>2550</v>
      </c>
    </row>
    <row r="263" spans="1:14" ht="31.5">
      <c r="A263" s="56">
        <v>11</v>
      </c>
      <c r="B263" s="56" t="s">
        <v>199</v>
      </c>
      <c r="C263" s="56" t="s">
        <v>59</v>
      </c>
      <c r="D263" s="56">
        <v>2014</v>
      </c>
      <c r="E263" s="56" t="s">
        <v>335</v>
      </c>
      <c r="F263" s="56" t="s">
        <v>10</v>
      </c>
      <c r="G263" s="57" t="s">
        <v>21</v>
      </c>
      <c r="H263" s="35">
        <v>2019</v>
      </c>
      <c r="I263" s="35" t="s">
        <v>100</v>
      </c>
      <c r="J263" s="56" t="s">
        <v>34</v>
      </c>
      <c r="K263" s="33">
        <v>2221</v>
      </c>
      <c r="L263" s="56" t="s">
        <v>336</v>
      </c>
      <c r="M263" s="57" t="s">
        <v>34</v>
      </c>
      <c r="N263" s="33">
        <v>2300</v>
      </c>
    </row>
    <row r="264" spans="1:14" ht="63">
      <c r="A264" s="56">
        <v>12</v>
      </c>
      <c r="B264" s="56" t="s">
        <v>640</v>
      </c>
      <c r="C264" s="56" t="s">
        <v>59</v>
      </c>
      <c r="D264" s="56">
        <v>2018</v>
      </c>
      <c r="E264" s="56" t="s">
        <v>639</v>
      </c>
      <c r="F264" s="47" t="s">
        <v>1</v>
      </c>
      <c r="G264" s="57" t="s">
        <v>21</v>
      </c>
      <c r="H264" s="35">
        <v>2018</v>
      </c>
      <c r="I264" s="35" t="s">
        <v>100</v>
      </c>
      <c r="J264" s="56" t="s">
        <v>34</v>
      </c>
      <c r="K264" s="33">
        <v>1065000</v>
      </c>
      <c r="L264" s="56" t="s">
        <v>337</v>
      </c>
      <c r="M264" s="57" t="s">
        <v>34</v>
      </c>
      <c r="N264" s="33">
        <v>1067000</v>
      </c>
    </row>
    <row r="265" spans="1:14" ht="63">
      <c r="A265" s="56">
        <v>13</v>
      </c>
      <c r="B265" s="56" t="s">
        <v>640</v>
      </c>
      <c r="C265" s="56" t="s">
        <v>59</v>
      </c>
      <c r="D265" s="56">
        <v>2018</v>
      </c>
      <c r="E265" s="56" t="s">
        <v>639</v>
      </c>
      <c r="F265" s="47" t="s">
        <v>1</v>
      </c>
      <c r="G265" s="57" t="s">
        <v>21</v>
      </c>
      <c r="H265" s="35">
        <v>2019</v>
      </c>
      <c r="I265" s="35" t="s">
        <v>100</v>
      </c>
      <c r="J265" s="56" t="s">
        <v>34</v>
      </c>
      <c r="K265" s="33">
        <v>668000</v>
      </c>
      <c r="L265" s="56" t="s">
        <v>337</v>
      </c>
      <c r="M265" s="57" t="s">
        <v>34</v>
      </c>
      <c r="N265" s="33">
        <v>700000</v>
      </c>
    </row>
    <row r="266" spans="1:14" ht="31.5">
      <c r="A266" s="56">
        <v>14</v>
      </c>
      <c r="B266" s="56" t="s">
        <v>641</v>
      </c>
      <c r="C266" s="56" t="s">
        <v>59</v>
      </c>
      <c r="D266" s="56">
        <v>2017</v>
      </c>
      <c r="E266" s="56" t="s">
        <v>642</v>
      </c>
      <c r="F266" s="56" t="s">
        <v>10</v>
      </c>
      <c r="G266" s="57" t="s">
        <v>21</v>
      </c>
      <c r="H266" s="35">
        <v>2018</v>
      </c>
      <c r="I266" s="35" t="s">
        <v>100</v>
      </c>
      <c r="J266" s="56" t="s">
        <v>34</v>
      </c>
      <c r="K266" s="33">
        <v>650</v>
      </c>
      <c r="L266" s="56" t="s">
        <v>338</v>
      </c>
      <c r="M266" s="57" t="s">
        <v>34</v>
      </c>
      <c r="N266" s="33">
        <v>650</v>
      </c>
    </row>
    <row r="267" spans="1:14" ht="31.5">
      <c r="A267" s="56">
        <v>15</v>
      </c>
      <c r="B267" s="56" t="s">
        <v>641</v>
      </c>
      <c r="C267" s="56" t="s">
        <v>59</v>
      </c>
      <c r="D267" s="56">
        <v>2017</v>
      </c>
      <c r="E267" s="56" t="s">
        <v>642</v>
      </c>
      <c r="F267" s="56" t="s">
        <v>10</v>
      </c>
      <c r="G267" s="57" t="s">
        <v>21</v>
      </c>
      <c r="H267" s="35">
        <v>2019</v>
      </c>
      <c r="I267" s="35" t="s">
        <v>100</v>
      </c>
      <c r="J267" s="56" t="s">
        <v>34</v>
      </c>
      <c r="K267" s="33">
        <v>424</v>
      </c>
      <c r="L267" s="56" t="s">
        <v>338</v>
      </c>
      <c r="M267" s="57" t="s">
        <v>34</v>
      </c>
      <c r="N267" s="33">
        <v>450</v>
      </c>
    </row>
    <row r="268" spans="1:14" ht="31.5">
      <c r="A268" s="56">
        <v>16</v>
      </c>
      <c r="B268" s="56" t="s">
        <v>200</v>
      </c>
      <c r="C268" s="56" t="s">
        <v>59</v>
      </c>
      <c r="D268" s="56">
        <v>2013</v>
      </c>
      <c r="E268" s="56" t="s">
        <v>339</v>
      </c>
      <c r="F268" s="56" t="s">
        <v>10</v>
      </c>
      <c r="G268" s="57" t="s">
        <v>21</v>
      </c>
      <c r="H268" s="35">
        <v>2018</v>
      </c>
      <c r="I268" s="35" t="s">
        <v>100</v>
      </c>
      <c r="J268" s="56" t="s">
        <v>34</v>
      </c>
      <c r="K268" s="33">
        <v>575000</v>
      </c>
      <c r="L268" s="56" t="s">
        <v>340</v>
      </c>
      <c r="M268" s="57" t="s">
        <v>34</v>
      </c>
      <c r="N268" s="33">
        <v>580000</v>
      </c>
    </row>
    <row r="269" spans="1:14" ht="31.5">
      <c r="A269" s="56">
        <v>17</v>
      </c>
      <c r="B269" s="56" t="s">
        <v>200</v>
      </c>
      <c r="C269" s="56" t="s">
        <v>59</v>
      </c>
      <c r="D269" s="56">
        <v>2013</v>
      </c>
      <c r="E269" s="56" t="s">
        <v>339</v>
      </c>
      <c r="F269" s="56" t="s">
        <v>10</v>
      </c>
      <c r="G269" s="57" t="s">
        <v>21</v>
      </c>
      <c r="H269" s="35">
        <v>2019</v>
      </c>
      <c r="I269" s="35" t="s">
        <v>100</v>
      </c>
      <c r="J269" s="56" t="s">
        <v>34</v>
      </c>
      <c r="K269" s="33">
        <v>770000</v>
      </c>
      <c r="L269" s="56" t="s">
        <v>340</v>
      </c>
      <c r="M269" s="57" t="s">
        <v>34</v>
      </c>
      <c r="N269" s="33">
        <v>785000</v>
      </c>
    </row>
    <row r="270" spans="1:14" ht="63">
      <c r="A270" s="56">
        <v>18</v>
      </c>
      <c r="B270" s="57" t="s">
        <v>201</v>
      </c>
      <c r="C270" s="56" t="s">
        <v>59</v>
      </c>
      <c r="D270" s="56">
        <v>2011</v>
      </c>
      <c r="E270" s="56" t="s">
        <v>341</v>
      </c>
      <c r="F270" s="56" t="s">
        <v>10</v>
      </c>
      <c r="G270" s="57" t="s">
        <v>21</v>
      </c>
      <c r="H270" s="35">
        <v>2018</v>
      </c>
      <c r="I270" s="35" t="s">
        <v>88</v>
      </c>
      <c r="J270" s="56" t="s">
        <v>34</v>
      </c>
      <c r="K270" s="33">
        <v>2175759</v>
      </c>
      <c r="L270" s="56" t="s">
        <v>342</v>
      </c>
      <c r="M270" s="57" t="s">
        <v>34</v>
      </c>
      <c r="N270" s="33">
        <v>2180000</v>
      </c>
    </row>
    <row r="271" spans="1:14" ht="63">
      <c r="A271" s="56">
        <v>19</v>
      </c>
      <c r="B271" s="57" t="s">
        <v>201</v>
      </c>
      <c r="C271" s="56" t="s">
        <v>59</v>
      </c>
      <c r="D271" s="56">
        <v>2011</v>
      </c>
      <c r="E271" s="56" t="s">
        <v>341</v>
      </c>
      <c r="F271" s="56" t="s">
        <v>10</v>
      </c>
      <c r="G271" s="57" t="s">
        <v>21</v>
      </c>
      <c r="H271" s="35">
        <v>2019</v>
      </c>
      <c r="I271" s="35" t="s">
        <v>88</v>
      </c>
      <c r="J271" s="56" t="s">
        <v>34</v>
      </c>
      <c r="K271" s="33">
        <v>2200000</v>
      </c>
      <c r="L271" s="56" t="s">
        <v>342</v>
      </c>
      <c r="M271" s="57" t="s">
        <v>34</v>
      </c>
      <c r="N271" s="33">
        <v>2250000</v>
      </c>
    </row>
    <row r="272" spans="1:14" ht="31.5">
      <c r="A272" s="56">
        <v>20</v>
      </c>
      <c r="B272" s="56" t="s">
        <v>643</v>
      </c>
      <c r="C272" s="56" t="s">
        <v>59</v>
      </c>
      <c r="D272" s="56">
        <v>2017</v>
      </c>
      <c r="E272" s="56" t="s">
        <v>343</v>
      </c>
      <c r="F272" s="47" t="s">
        <v>1</v>
      </c>
      <c r="G272" s="35" t="s">
        <v>66</v>
      </c>
      <c r="H272" s="35">
        <v>2018</v>
      </c>
      <c r="I272" s="35" t="s">
        <v>25</v>
      </c>
      <c r="J272" s="56" t="s">
        <v>34</v>
      </c>
      <c r="K272" s="33">
        <v>1632786</v>
      </c>
      <c r="L272" s="56" t="s">
        <v>344</v>
      </c>
      <c r="M272" s="57" t="s">
        <v>34</v>
      </c>
      <c r="N272" s="33">
        <v>1635000</v>
      </c>
    </row>
    <row r="273" spans="1:14" ht="31.5">
      <c r="A273" s="56">
        <v>21</v>
      </c>
      <c r="B273" s="56" t="s">
        <v>643</v>
      </c>
      <c r="C273" s="56" t="s">
        <v>59</v>
      </c>
      <c r="D273" s="56">
        <v>2017</v>
      </c>
      <c r="E273" s="56" t="s">
        <v>343</v>
      </c>
      <c r="F273" s="47" t="s">
        <v>1</v>
      </c>
      <c r="G273" s="35" t="s">
        <v>66</v>
      </c>
      <c r="H273" s="35">
        <v>2019</v>
      </c>
      <c r="I273" s="35" t="s">
        <v>25</v>
      </c>
      <c r="J273" s="56" t="s">
        <v>34</v>
      </c>
      <c r="K273" s="33">
        <v>1053513</v>
      </c>
      <c r="L273" s="56" t="s">
        <v>344</v>
      </c>
      <c r="M273" s="57" t="s">
        <v>34</v>
      </c>
      <c r="N273" s="33">
        <v>1071231</v>
      </c>
    </row>
    <row r="274" spans="1:14" ht="15.75" customHeight="1">
      <c r="A274" s="67" t="s">
        <v>213</v>
      </c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</row>
    <row r="275" spans="1:14" s="4" customFormat="1" ht="94.5">
      <c r="A275" s="56">
        <v>1</v>
      </c>
      <c r="B275" s="43" t="s">
        <v>644</v>
      </c>
      <c r="C275" s="56" t="s">
        <v>59</v>
      </c>
      <c r="D275" s="56">
        <v>2003</v>
      </c>
      <c r="E275" s="56" t="s">
        <v>645</v>
      </c>
      <c r="F275" s="56" t="s">
        <v>646</v>
      </c>
      <c r="G275" s="56" t="s">
        <v>8</v>
      </c>
      <c r="H275" s="56">
        <v>2019</v>
      </c>
      <c r="I275" s="56" t="s">
        <v>71</v>
      </c>
      <c r="J275" s="56" t="s">
        <v>42</v>
      </c>
      <c r="K275" s="33">
        <v>77290</v>
      </c>
      <c r="L275" s="56" t="s">
        <v>214</v>
      </c>
      <c r="M275" s="56" t="s">
        <v>42</v>
      </c>
      <c r="N275" s="33">
        <v>54490</v>
      </c>
    </row>
    <row r="276" spans="1:14" ht="47.25">
      <c r="A276" s="57">
        <v>2</v>
      </c>
      <c r="B276" s="40" t="s">
        <v>647</v>
      </c>
      <c r="C276" s="56" t="s">
        <v>59</v>
      </c>
      <c r="D276" s="56">
        <v>2017</v>
      </c>
      <c r="E276" s="57" t="s">
        <v>648</v>
      </c>
      <c r="F276" s="56" t="s">
        <v>10</v>
      </c>
      <c r="G276" s="57" t="s">
        <v>21</v>
      </c>
      <c r="H276" s="56">
        <v>2018</v>
      </c>
      <c r="I276" s="57" t="s">
        <v>215</v>
      </c>
      <c r="J276" s="57" t="s">
        <v>2</v>
      </c>
      <c r="K276" s="33">
        <v>141027.69</v>
      </c>
      <c r="L276" s="42" t="s">
        <v>216</v>
      </c>
      <c r="M276" s="57" t="s">
        <v>2</v>
      </c>
      <c r="N276" s="33">
        <v>3192</v>
      </c>
    </row>
    <row r="277" spans="1:14" ht="47.25">
      <c r="A277" s="57">
        <v>3</v>
      </c>
      <c r="B277" s="40" t="s">
        <v>647</v>
      </c>
      <c r="C277" s="56" t="s">
        <v>59</v>
      </c>
      <c r="D277" s="56">
        <v>2017</v>
      </c>
      <c r="E277" s="57" t="s">
        <v>648</v>
      </c>
      <c r="F277" s="56" t="s">
        <v>10</v>
      </c>
      <c r="G277" s="57" t="s">
        <v>21</v>
      </c>
      <c r="H277" s="56">
        <v>2019</v>
      </c>
      <c r="I277" s="57" t="s">
        <v>215</v>
      </c>
      <c r="J277" s="57" t="s">
        <v>2</v>
      </c>
      <c r="K277" s="33">
        <v>141027.69</v>
      </c>
      <c r="L277" s="42" t="s">
        <v>216</v>
      </c>
      <c r="M277" s="57" t="s">
        <v>2</v>
      </c>
      <c r="N277" s="33">
        <v>3409</v>
      </c>
    </row>
    <row r="278" spans="1:14" ht="47.25">
      <c r="A278" s="56">
        <v>4</v>
      </c>
      <c r="B278" s="40" t="s">
        <v>647</v>
      </c>
      <c r="C278" s="56" t="s">
        <v>59</v>
      </c>
      <c r="D278" s="56">
        <v>2017</v>
      </c>
      <c r="E278" s="57" t="s">
        <v>648</v>
      </c>
      <c r="F278" s="56" t="s">
        <v>10</v>
      </c>
      <c r="G278" s="57" t="s">
        <v>21</v>
      </c>
      <c r="H278" s="57">
        <v>2020</v>
      </c>
      <c r="I278" s="57" t="s">
        <v>215</v>
      </c>
      <c r="J278" s="57" t="s">
        <v>2</v>
      </c>
      <c r="K278" s="33">
        <v>141027.69</v>
      </c>
      <c r="L278" s="42" t="s">
        <v>216</v>
      </c>
      <c r="M278" s="57" t="s">
        <v>2</v>
      </c>
      <c r="N278" s="33">
        <v>3620</v>
      </c>
    </row>
    <row r="279" spans="1:14" ht="42.75" customHeight="1">
      <c r="A279" s="57">
        <v>5</v>
      </c>
      <c r="B279" s="40" t="s">
        <v>488</v>
      </c>
      <c r="C279" s="56" t="s">
        <v>59</v>
      </c>
      <c r="D279" s="56">
        <v>2002</v>
      </c>
      <c r="E279" s="56" t="s">
        <v>505</v>
      </c>
      <c r="F279" s="60" t="s">
        <v>1</v>
      </c>
      <c r="G279" s="56" t="s">
        <v>6</v>
      </c>
      <c r="H279" s="57">
        <v>2019</v>
      </c>
      <c r="I279" s="57" t="s">
        <v>217</v>
      </c>
      <c r="J279" s="57" t="s">
        <v>2</v>
      </c>
      <c r="K279" s="33">
        <v>550</v>
      </c>
      <c r="L279" s="42" t="s">
        <v>218</v>
      </c>
      <c r="M279" s="57" t="s">
        <v>2</v>
      </c>
      <c r="N279" s="33">
        <v>1467</v>
      </c>
    </row>
    <row r="280" spans="1:14" ht="47.25">
      <c r="A280" s="57">
        <v>6</v>
      </c>
      <c r="B280" s="57" t="s">
        <v>493</v>
      </c>
      <c r="C280" s="56" t="s">
        <v>59</v>
      </c>
      <c r="D280" s="56">
        <v>2015</v>
      </c>
      <c r="E280" s="57" t="s">
        <v>466</v>
      </c>
      <c r="F280" s="56" t="s">
        <v>10</v>
      </c>
      <c r="G280" s="57" t="s">
        <v>21</v>
      </c>
      <c r="H280" s="57">
        <v>2020</v>
      </c>
      <c r="I280" s="57" t="s">
        <v>58</v>
      </c>
      <c r="J280" s="46" t="s">
        <v>3</v>
      </c>
      <c r="K280" s="33">
        <v>9262.6</v>
      </c>
      <c r="L280" s="57" t="s">
        <v>219</v>
      </c>
      <c r="M280" s="57" t="s">
        <v>3</v>
      </c>
      <c r="N280" s="33">
        <v>2596</v>
      </c>
    </row>
    <row r="281" spans="1:14" ht="15.75" customHeight="1">
      <c r="A281" s="67" t="s">
        <v>223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</row>
    <row r="282" spans="1:14" ht="63">
      <c r="A282" s="57">
        <v>1</v>
      </c>
      <c r="B282" s="40" t="s">
        <v>650</v>
      </c>
      <c r="C282" s="56" t="s">
        <v>59</v>
      </c>
      <c r="D282" s="56">
        <v>2015</v>
      </c>
      <c r="E282" s="42" t="s">
        <v>649</v>
      </c>
      <c r="F282" s="57" t="s">
        <v>1</v>
      </c>
      <c r="G282" s="57" t="s">
        <v>100</v>
      </c>
      <c r="H282" s="57">
        <v>2018</v>
      </c>
      <c r="I282" s="57" t="s">
        <v>25</v>
      </c>
      <c r="J282" s="56" t="s">
        <v>34</v>
      </c>
      <c r="K282" s="33">
        <v>33500</v>
      </c>
      <c r="L282" s="57" t="s">
        <v>220</v>
      </c>
      <c r="M282" s="57" t="s">
        <v>34</v>
      </c>
      <c r="N282" s="33">
        <v>7483</v>
      </c>
    </row>
    <row r="283" spans="1:14" ht="63">
      <c r="A283" s="57">
        <v>2</v>
      </c>
      <c r="B283" s="40" t="s">
        <v>650</v>
      </c>
      <c r="C283" s="56" t="s">
        <v>59</v>
      </c>
      <c r="D283" s="56">
        <v>2015</v>
      </c>
      <c r="E283" s="42" t="s">
        <v>649</v>
      </c>
      <c r="F283" s="57" t="s">
        <v>1</v>
      </c>
      <c r="G283" s="57" t="s">
        <v>100</v>
      </c>
      <c r="H283" s="57">
        <v>2019</v>
      </c>
      <c r="I283" s="57" t="s">
        <v>349</v>
      </c>
      <c r="J283" s="56" t="s">
        <v>34</v>
      </c>
      <c r="K283" s="33">
        <v>34170</v>
      </c>
      <c r="L283" s="57" t="s">
        <v>220</v>
      </c>
      <c r="M283" s="57" t="s">
        <v>34</v>
      </c>
      <c r="N283" s="33">
        <v>7633</v>
      </c>
    </row>
    <row r="284" spans="1:14" ht="31.5">
      <c r="A284" s="57">
        <v>3</v>
      </c>
      <c r="B284" s="56" t="s">
        <v>221</v>
      </c>
      <c r="C284" s="56" t="s">
        <v>59</v>
      </c>
      <c r="D284" s="56">
        <v>2009</v>
      </c>
      <c r="E284" s="19" t="s">
        <v>651</v>
      </c>
      <c r="F284" s="56" t="s">
        <v>1</v>
      </c>
      <c r="G284" s="47" t="s">
        <v>6</v>
      </c>
      <c r="H284" s="57">
        <v>2019</v>
      </c>
      <c r="I284" s="57" t="s">
        <v>88</v>
      </c>
      <c r="J284" s="57" t="s">
        <v>2</v>
      </c>
      <c r="K284" s="33">
        <v>7152</v>
      </c>
      <c r="L284" s="56" t="s">
        <v>93</v>
      </c>
      <c r="M284" s="57" t="s">
        <v>0</v>
      </c>
      <c r="N284" s="57" t="s">
        <v>0</v>
      </c>
    </row>
    <row r="285" spans="1:14" ht="47.25">
      <c r="A285" s="57">
        <v>4</v>
      </c>
      <c r="B285" s="51" t="s">
        <v>553</v>
      </c>
      <c r="C285" s="56" t="s">
        <v>59</v>
      </c>
      <c r="D285" s="56">
        <v>2016</v>
      </c>
      <c r="E285" s="19" t="s">
        <v>552</v>
      </c>
      <c r="F285" s="56" t="s">
        <v>1</v>
      </c>
      <c r="G285" s="47" t="s">
        <v>6</v>
      </c>
      <c r="H285" s="57">
        <v>2019</v>
      </c>
      <c r="I285" s="57" t="s">
        <v>88</v>
      </c>
      <c r="J285" s="57" t="s">
        <v>462</v>
      </c>
      <c r="K285" s="33">
        <v>6865.27</v>
      </c>
      <c r="L285" s="57" t="s">
        <v>370</v>
      </c>
      <c r="M285" s="57" t="s">
        <v>462</v>
      </c>
      <c r="N285" s="33">
        <v>4600</v>
      </c>
    </row>
    <row r="286" spans="1:14" ht="47.25">
      <c r="A286" s="57">
        <v>5</v>
      </c>
      <c r="B286" s="51" t="s">
        <v>652</v>
      </c>
      <c r="C286" s="56" t="s">
        <v>59</v>
      </c>
      <c r="D286" s="56">
        <v>2016</v>
      </c>
      <c r="E286" s="19" t="s">
        <v>552</v>
      </c>
      <c r="F286" s="56" t="s">
        <v>1</v>
      </c>
      <c r="G286" s="47" t="s">
        <v>6</v>
      </c>
      <c r="H286" s="57">
        <v>2019</v>
      </c>
      <c r="I286" s="57" t="s">
        <v>88</v>
      </c>
      <c r="J286" s="57" t="s">
        <v>462</v>
      </c>
      <c r="K286" s="33">
        <v>6900</v>
      </c>
      <c r="L286" s="57" t="s">
        <v>222</v>
      </c>
      <c r="M286" s="57" t="s">
        <v>462</v>
      </c>
      <c r="N286" s="33">
        <v>4600</v>
      </c>
    </row>
    <row r="287" spans="1:14" ht="15.75" customHeight="1">
      <c r="A287" s="67" t="s">
        <v>232</v>
      </c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</row>
    <row r="288" spans="1:14" ht="31.5">
      <c r="A288" s="56">
        <v>1</v>
      </c>
      <c r="B288" s="57" t="s">
        <v>492</v>
      </c>
      <c r="C288" s="56" t="s">
        <v>59</v>
      </c>
      <c r="D288" s="56">
        <v>2015</v>
      </c>
      <c r="E288" s="56" t="s">
        <v>266</v>
      </c>
      <c r="F288" s="56" t="s">
        <v>10</v>
      </c>
      <c r="G288" s="56" t="s">
        <v>66</v>
      </c>
      <c r="H288" s="56">
        <v>2018</v>
      </c>
      <c r="I288" s="56" t="s">
        <v>451</v>
      </c>
      <c r="J288" s="46" t="s">
        <v>3</v>
      </c>
      <c r="K288" s="34" t="s">
        <v>233</v>
      </c>
      <c r="L288" s="56" t="s">
        <v>224</v>
      </c>
      <c r="M288" s="56" t="s">
        <v>3</v>
      </c>
      <c r="N288" s="34" t="s">
        <v>234</v>
      </c>
    </row>
    <row r="289" spans="1:14" ht="31.5">
      <c r="A289" s="56">
        <v>2</v>
      </c>
      <c r="B289" s="57" t="s">
        <v>492</v>
      </c>
      <c r="C289" s="56" t="s">
        <v>59</v>
      </c>
      <c r="D289" s="56">
        <v>2015</v>
      </c>
      <c r="E289" s="56" t="s">
        <v>266</v>
      </c>
      <c r="F289" s="56" t="s">
        <v>10</v>
      </c>
      <c r="G289" s="56" t="s">
        <v>66</v>
      </c>
      <c r="H289" s="56">
        <v>2019</v>
      </c>
      <c r="I289" s="56" t="s">
        <v>451</v>
      </c>
      <c r="J289" s="46" t="s">
        <v>3</v>
      </c>
      <c r="K289" s="34">
        <v>15390.41</v>
      </c>
      <c r="L289" s="56" t="s">
        <v>224</v>
      </c>
      <c r="M289" s="56" t="s">
        <v>3</v>
      </c>
      <c r="N289" s="34">
        <v>6321.93</v>
      </c>
    </row>
    <row r="290" spans="1:14" ht="31.5">
      <c r="A290" s="56">
        <v>3</v>
      </c>
      <c r="B290" s="57" t="s">
        <v>492</v>
      </c>
      <c r="C290" s="56" t="s">
        <v>59</v>
      </c>
      <c r="D290" s="56">
        <v>2015</v>
      </c>
      <c r="E290" s="56" t="s">
        <v>266</v>
      </c>
      <c r="F290" s="56" t="s">
        <v>10</v>
      </c>
      <c r="G290" s="56" t="s">
        <v>66</v>
      </c>
      <c r="H290" s="56">
        <v>2020</v>
      </c>
      <c r="I290" s="56" t="s">
        <v>451</v>
      </c>
      <c r="J290" s="46" t="s">
        <v>3</v>
      </c>
      <c r="K290" s="34">
        <v>16519.15</v>
      </c>
      <c r="L290" s="56" t="s">
        <v>224</v>
      </c>
      <c r="M290" s="56" t="s">
        <v>3</v>
      </c>
      <c r="N290" s="34">
        <v>6556.37</v>
      </c>
    </row>
    <row r="291" spans="1:14" ht="47.25">
      <c r="A291" s="56">
        <v>4</v>
      </c>
      <c r="B291" s="57" t="s">
        <v>493</v>
      </c>
      <c r="C291" s="56" t="s">
        <v>59</v>
      </c>
      <c r="D291" s="56">
        <v>2015</v>
      </c>
      <c r="E291" s="56" t="s">
        <v>466</v>
      </c>
      <c r="F291" s="57" t="s">
        <v>10</v>
      </c>
      <c r="G291" s="57" t="s">
        <v>225</v>
      </c>
      <c r="H291" s="56">
        <v>2018</v>
      </c>
      <c r="I291" s="56" t="s">
        <v>451</v>
      </c>
      <c r="J291" s="46" t="s">
        <v>3</v>
      </c>
      <c r="K291" s="34" t="s">
        <v>235</v>
      </c>
      <c r="L291" s="57" t="s">
        <v>226</v>
      </c>
      <c r="M291" s="57" t="s">
        <v>3</v>
      </c>
      <c r="N291" s="34" t="s">
        <v>236</v>
      </c>
    </row>
    <row r="292" spans="1:14" ht="47.25">
      <c r="A292" s="56">
        <v>5</v>
      </c>
      <c r="B292" s="57" t="s">
        <v>493</v>
      </c>
      <c r="C292" s="56" t="s">
        <v>59</v>
      </c>
      <c r="D292" s="56">
        <v>2015</v>
      </c>
      <c r="E292" s="56" t="s">
        <v>466</v>
      </c>
      <c r="F292" s="57" t="s">
        <v>10</v>
      </c>
      <c r="G292" s="57" t="s">
        <v>225</v>
      </c>
      <c r="H292" s="56">
        <v>2019</v>
      </c>
      <c r="I292" s="56" t="s">
        <v>451</v>
      </c>
      <c r="J292" s="46" t="s">
        <v>3</v>
      </c>
      <c r="K292" s="34">
        <v>22718.34</v>
      </c>
      <c r="L292" s="57" t="s">
        <v>226</v>
      </c>
      <c r="M292" s="57" t="s">
        <v>3</v>
      </c>
      <c r="N292" s="34">
        <v>3423.58</v>
      </c>
    </row>
    <row r="293" spans="1:14" ht="47.25">
      <c r="A293" s="56">
        <v>6</v>
      </c>
      <c r="B293" s="57" t="s">
        <v>493</v>
      </c>
      <c r="C293" s="56" t="s">
        <v>59</v>
      </c>
      <c r="D293" s="56">
        <v>2015</v>
      </c>
      <c r="E293" s="56" t="s">
        <v>466</v>
      </c>
      <c r="F293" s="57" t="s">
        <v>10</v>
      </c>
      <c r="G293" s="57" t="s">
        <v>225</v>
      </c>
      <c r="H293" s="56">
        <v>2020</v>
      </c>
      <c r="I293" s="56" t="s">
        <v>451</v>
      </c>
      <c r="J293" s="46" t="s">
        <v>3</v>
      </c>
      <c r="K293" s="34">
        <v>23560.8</v>
      </c>
      <c r="L293" s="57" t="s">
        <v>226</v>
      </c>
      <c r="M293" s="57" t="s">
        <v>3</v>
      </c>
      <c r="N293" s="34">
        <v>3550.53</v>
      </c>
    </row>
    <row r="294" spans="1:14" ht="31.5">
      <c r="A294" s="56">
        <v>7</v>
      </c>
      <c r="B294" s="57" t="s">
        <v>492</v>
      </c>
      <c r="C294" s="57" t="s">
        <v>59</v>
      </c>
      <c r="D294" s="57">
        <v>2015</v>
      </c>
      <c r="E294" s="56" t="s">
        <v>266</v>
      </c>
      <c r="F294" s="57" t="s">
        <v>10</v>
      </c>
      <c r="G294" s="57" t="s">
        <v>66</v>
      </c>
      <c r="H294" s="57">
        <v>2018</v>
      </c>
      <c r="I294" s="57" t="s">
        <v>58</v>
      </c>
      <c r="J294" s="46" t="s">
        <v>3</v>
      </c>
      <c r="K294" s="34">
        <v>30578.64</v>
      </c>
      <c r="L294" s="57" t="s">
        <v>227</v>
      </c>
      <c r="M294" s="57" t="s">
        <v>3</v>
      </c>
      <c r="N294" s="34">
        <v>3936.83</v>
      </c>
    </row>
    <row r="295" spans="1:14" ht="31.5">
      <c r="A295" s="56">
        <v>8</v>
      </c>
      <c r="B295" s="40" t="s">
        <v>653</v>
      </c>
      <c r="C295" s="56" t="s">
        <v>57</v>
      </c>
      <c r="D295" s="56">
        <v>2016</v>
      </c>
      <c r="E295" s="56" t="s">
        <v>228</v>
      </c>
      <c r="F295" s="56" t="s">
        <v>10</v>
      </c>
      <c r="G295" s="56" t="s">
        <v>6</v>
      </c>
      <c r="H295" s="56">
        <v>2018</v>
      </c>
      <c r="I295" s="56" t="s">
        <v>229</v>
      </c>
      <c r="J295" s="56" t="s">
        <v>2</v>
      </c>
      <c r="K295" s="34">
        <v>872.69</v>
      </c>
      <c r="L295" s="56" t="s">
        <v>93</v>
      </c>
      <c r="M295" s="56" t="s">
        <v>0</v>
      </c>
      <c r="N295" s="56" t="s">
        <v>0</v>
      </c>
    </row>
    <row r="296" spans="1:14" ht="31.5">
      <c r="A296" s="56">
        <v>9</v>
      </c>
      <c r="B296" s="40" t="s">
        <v>653</v>
      </c>
      <c r="C296" s="56" t="s">
        <v>59</v>
      </c>
      <c r="D296" s="56">
        <v>2016</v>
      </c>
      <c r="E296" s="56" t="s">
        <v>228</v>
      </c>
      <c r="F296" s="56" t="s">
        <v>10</v>
      </c>
      <c r="G296" s="57" t="s">
        <v>6</v>
      </c>
      <c r="H296" s="57">
        <v>2019</v>
      </c>
      <c r="I296" s="57" t="s">
        <v>229</v>
      </c>
      <c r="J296" s="57" t="s">
        <v>2</v>
      </c>
      <c r="K296" s="34">
        <v>895.02</v>
      </c>
      <c r="L296" s="56" t="s">
        <v>93</v>
      </c>
      <c r="M296" s="57" t="s">
        <v>0</v>
      </c>
      <c r="N296" s="57" t="s">
        <v>0</v>
      </c>
    </row>
    <row r="297" spans="1:14" ht="31.5">
      <c r="A297" s="56">
        <v>10</v>
      </c>
      <c r="B297" s="57" t="s">
        <v>666</v>
      </c>
      <c r="C297" s="56" t="s">
        <v>57</v>
      </c>
      <c r="D297" s="56">
        <v>2016</v>
      </c>
      <c r="E297" s="57" t="s">
        <v>228</v>
      </c>
      <c r="F297" s="57" t="s">
        <v>10</v>
      </c>
      <c r="G297" s="57" t="s">
        <v>6</v>
      </c>
      <c r="H297" s="57">
        <v>2018</v>
      </c>
      <c r="I297" s="57" t="s">
        <v>229</v>
      </c>
      <c r="J297" s="57" t="s">
        <v>2</v>
      </c>
      <c r="K297" s="34">
        <v>1081.97</v>
      </c>
      <c r="L297" s="56" t="s">
        <v>93</v>
      </c>
      <c r="M297" s="57" t="s">
        <v>0</v>
      </c>
      <c r="N297" s="57" t="s">
        <v>0</v>
      </c>
    </row>
    <row r="298" spans="1:14" ht="31.5">
      <c r="A298" s="56">
        <v>11</v>
      </c>
      <c r="B298" s="57" t="s">
        <v>666</v>
      </c>
      <c r="C298" s="56" t="s">
        <v>59</v>
      </c>
      <c r="D298" s="56">
        <v>2016</v>
      </c>
      <c r="E298" s="57" t="s">
        <v>228</v>
      </c>
      <c r="F298" s="57" t="s">
        <v>10</v>
      </c>
      <c r="G298" s="57" t="s">
        <v>6</v>
      </c>
      <c r="H298" s="57">
        <v>2019</v>
      </c>
      <c r="I298" s="57" t="s">
        <v>229</v>
      </c>
      <c r="J298" s="57" t="s">
        <v>2</v>
      </c>
      <c r="K298" s="34">
        <v>1231.67</v>
      </c>
      <c r="L298" s="56" t="s">
        <v>93</v>
      </c>
      <c r="M298" s="57" t="s">
        <v>0</v>
      </c>
      <c r="N298" s="57" t="s">
        <v>0</v>
      </c>
    </row>
    <row r="299" spans="1:14" ht="31.5">
      <c r="A299" s="56">
        <v>12</v>
      </c>
      <c r="B299" s="57" t="s">
        <v>149</v>
      </c>
      <c r="C299" s="56" t="s">
        <v>59</v>
      </c>
      <c r="D299" s="56">
        <v>2009</v>
      </c>
      <c r="E299" s="57" t="s">
        <v>230</v>
      </c>
      <c r="F299" s="57" t="s">
        <v>10</v>
      </c>
      <c r="G299" s="57" t="s">
        <v>6</v>
      </c>
      <c r="H299" s="57">
        <v>2020</v>
      </c>
      <c r="I299" s="57" t="s">
        <v>88</v>
      </c>
      <c r="J299" s="57" t="s">
        <v>2</v>
      </c>
      <c r="K299" s="34">
        <v>501.13</v>
      </c>
      <c r="L299" s="56" t="s">
        <v>93</v>
      </c>
      <c r="M299" s="57" t="s">
        <v>0</v>
      </c>
      <c r="N299" s="57" t="s">
        <v>0</v>
      </c>
    </row>
    <row r="300" spans="1:14" s="4" customFormat="1" ht="31.5">
      <c r="A300" s="56">
        <v>13</v>
      </c>
      <c r="B300" s="56" t="s">
        <v>514</v>
      </c>
      <c r="C300" s="56" t="s">
        <v>57</v>
      </c>
      <c r="D300" s="56">
        <v>2016</v>
      </c>
      <c r="E300" s="56" t="s">
        <v>231</v>
      </c>
      <c r="F300" s="56" t="s">
        <v>1</v>
      </c>
      <c r="G300" s="56" t="s">
        <v>6</v>
      </c>
      <c r="H300" s="56">
        <v>2020</v>
      </c>
      <c r="I300" s="56" t="s">
        <v>58</v>
      </c>
      <c r="J300" s="56" t="s">
        <v>2</v>
      </c>
      <c r="K300" s="34">
        <v>1152.72</v>
      </c>
      <c r="L300" s="56" t="s">
        <v>93</v>
      </c>
      <c r="M300" s="56" t="s">
        <v>0</v>
      </c>
      <c r="N300" s="56" t="s">
        <v>0</v>
      </c>
    </row>
    <row r="301" spans="1:14" ht="31.5">
      <c r="A301" s="56">
        <v>14</v>
      </c>
      <c r="B301" s="57" t="s">
        <v>515</v>
      </c>
      <c r="C301" s="56" t="s">
        <v>57</v>
      </c>
      <c r="D301" s="56">
        <v>2016</v>
      </c>
      <c r="E301" s="57" t="s">
        <v>231</v>
      </c>
      <c r="F301" s="57" t="s">
        <v>1</v>
      </c>
      <c r="G301" s="57" t="s">
        <v>6</v>
      </c>
      <c r="H301" s="57">
        <v>2020</v>
      </c>
      <c r="I301" s="57" t="s">
        <v>70</v>
      </c>
      <c r="J301" s="57" t="s">
        <v>2</v>
      </c>
      <c r="K301" s="34">
        <v>949.95</v>
      </c>
      <c r="L301" s="57" t="s">
        <v>93</v>
      </c>
      <c r="M301" s="57" t="s">
        <v>0</v>
      </c>
      <c r="N301" s="57" t="s">
        <v>0</v>
      </c>
    </row>
    <row r="302" spans="1:14" ht="31.5">
      <c r="A302" s="56">
        <v>15</v>
      </c>
      <c r="B302" s="57" t="s">
        <v>667</v>
      </c>
      <c r="C302" s="56" t="s">
        <v>57</v>
      </c>
      <c r="D302" s="56">
        <v>2016</v>
      </c>
      <c r="E302" s="57" t="s">
        <v>228</v>
      </c>
      <c r="F302" s="57" t="s">
        <v>10</v>
      </c>
      <c r="G302" s="57" t="s">
        <v>6</v>
      </c>
      <c r="H302" s="57">
        <v>2020</v>
      </c>
      <c r="I302" s="57" t="s">
        <v>25</v>
      </c>
      <c r="J302" s="57" t="s">
        <v>2</v>
      </c>
      <c r="K302" s="34">
        <v>1317.1</v>
      </c>
      <c r="L302" s="57" t="s">
        <v>93</v>
      </c>
      <c r="M302" s="57" t="s">
        <v>0</v>
      </c>
      <c r="N302" s="57" t="s">
        <v>0</v>
      </c>
    </row>
    <row r="303" spans="1:14" ht="31.5">
      <c r="A303" s="56">
        <v>16</v>
      </c>
      <c r="B303" s="57" t="s">
        <v>666</v>
      </c>
      <c r="C303" s="56" t="s">
        <v>57</v>
      </c>
      <c r="D303" s="56">
        <v>2016</v>
      </c>
      <c r="E303" s="57" t="s">
        <v>228</v>
      </c>
      <c r="F303" s="57" t="s">
        <v>10</v>
      </c>
      <c r="G303" s="57" t="s">
        <v>6</v>
      </c>
      <c r="H303" s="57">
        <v>2020</v>
      </c>
      <c r="I303" s="57" t="s">
        <v>25</v>
      </c>
      <c r="J303" s="57" t="s">
        <v>2</v>
      </c>
      <c r="K303" s="34">
        <v>985.76</v>
      </c>
      <c r="L303" s="57" t="s">
        <v>93</v>
      </c>
      <c r="M303" s="57" t="s">
        <v>0</v>
      </c>
      <c r="N303" s="57" t="s">
        <v>0</v>
      </c>
    </row>
    <row r="304" spans="1:14" ht="15.75" customHeight="1">
      <c r="A304" s="67" t="s">
        <v>265</v>
      </c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</row>
    <row r="305" spans="1:14" ht="63">
      <c r="A305" s="56">
        <v>1</v>
      </c>
      <c r="B305" s="56" t="s">
        <v>654</v>
      </c>
      <c r="C305" s="56" t="s">
        <v>59</v>
      </c>
      <c r="D305" s="56">
        <v>2011</v>
      </c>
      <c r="E305" s="56" t="s">
        <v>655</v>
      </c>
      <c r="F305" s="56" t="s">
        <v>10</v>
      </c>
      <c r="G305" s="41" t="s">
        <v>89</v>
      </c>
      <c r="H305" s="56">
        <v>2019</v>
      </c>
      <c r="I305" s="43" t="s">
        <v>463</v>
      </c>
      <c r="J305" s="56" t="s">
        <v>34</v>
      </c>
      <c r="K305" s="45">
        <f>15118000/10</f>
        <v>1511800</v>
      </c>
      <c r="L305" s="43" t="s">
        <v>237</v>
      </c>
      <c r="M305" s="57" t="s">
        <v>34</v>
      </c>
      <c r="N305" s="45">
        <v>1595000</v>
      </c>
    </row>
    <row r="306" spans="1:14" ht="63">
      <c r="A306" s="56">
        <v>2</v>
      </c>
      <c r="B306" s="40" t="s">
        <v>549</v>
      </c>
      <c r="C306" s="56" t="s">
        <v>59</v>
      </c>
      <c r="D306" s="56">
        <v>2015</v>
      </c>
      <c r="E306" s="56" t="s">
        <v>238</v>
      </c>
      <c r="F306" s="57" t="s">
        <v>1</v>
      </c>
      <c r="G306" s="41" t="s">
        <v>89</v>
      </c>
      <c r="H306" s="57">
        <v>2018</v>
      </c>
      <c r="I306" s="43" t="s">
        <v>463</v>
      </c>
      <c r="J306" s="57" t="s">
        <v>2</v>
      </c>
      <c r="K306" s="45">
        <v>67.4</v>
      </c>
      <c r="L306" s="43" t="s">
        <v>239</v>
      </c>
      <c r="M306" s="57" t="s">
        <v>2</v>
      </c>
      <c r="N306" s="45">
        <v>96</v>
      </c>
    </row>
    <row r="307" spans="1:14" ht="47.25">
      <c r="A307" s="57">
        <v>3</v>
      </c>
      <c r="B307" s="57" t="s">
        <v>497</v>
      </c>
      <c r="C307" s="56" t="s">
        <v>59</v>
      </c>
      <c r="D307" s="56">
        <v>2002</v>
      </c>
      <c r="E307" s="56" t="s">
        <v>134</v>
      </c>
      <c r="F307" s="56" t="s">
        <v>10</v>
      </c>
      <c r="G307" s="56" t="s">
        <v>122</v>
      </c>
      <c r="H307" s="56">
        <v>2018</v>
      </c>
      <c r="I307" s="56" t="s">
        <v>215</v>
      </c>
      <c r="J307" s="56" t="s">
        <v>2</v>
      </c>
      <c r="K307" s="45">
        <v>1456.76</v>
      </c>
      <c r="L307" s="43" t="s">
        <v>240</v>
      </c>
      <c r="M307" s="56" t="s">
        <v>2</v>
      </c>
      <c r="N307" s="45">
        <v>591</v>
      </c>
    </row>
    <row r="308" spans="1:14" ht="31.5">
      <c r="A308" s="56">
        <v>4</v>
      </c>
      <c r="B308" s="44" t="s">
        <v>614</v>
      </c>
      <c r="C308" s="56" t="s">
        <v>59</v>
      </c>
      <c r="D308" s="56">
        <v>2016</v>
      </c>
      <c r="E308" s="56" t="s">
        <v>241</v>
      </c>
      <c r="F308" s="57" t="s">
        <v>1</v>
      </c>
      <c r="G308" s="56" t="s">
        <v>8</v>
      </c>
      <c r="H308" s="57">
        <v>2018</v>
      </c>
      <c r="I308" s="43" t="s">
        <v>463</v>
      </c>
      <c r="J308" s="46" t="s">
        <v>3</v>
      </c>
      <c r="K308" s="45">
        <v>5372.78</v>
      </c>
      <c r="L308" s="43" t="s">
        <v>243</v>
      </c>
      <c r="M308" s="57" t="s">
        <v>3</v>
      </c>
      <c r="N308" s="45">
        <v>5160</v>
      </c>
    </row>
    <row r="309" spans="1:14" ht="31.5">
      <c r="A309" s="56">
        <v>5</v>
      </c>
      <c r="B309" s="40" t="s">
        <v>656</v>
      </c>
      <c r="C309" s="56" t="s">
        <v>59</v>
      </c>
      <c r="D309" s="56">
        <v>2014</v>
      </c>
      <c r="E309" s="57" t="s">
        <v>244</v>
      </c>
      <c r="F309" s="57" t="s">
        <v>10</v>
      </c>
      <c r="G309" s="57" t="s">
        <v>21</v>
      </c>
      <c r="H309" s="57">
        <v>2020</v>
      </c>
      <c r="I309" s="43" t="s">
        <v>463</v>
      </c>
      <c r="J309" s="56" t="s">
        <v>34</v>
      </c>
      <c r="K309" s="45">
        <f>149582</f>
        <v>149582</v>
      </c>
      <c r="L309" s="43" t="s">
        <v>245</v>
      </c>
      <c r="M309" s="57" t="s">
        <v>34</v>
      </c>
      <c r="N309" s="45">
        <v>149980</v>
      </c>
    </row>
    <row r="310" spans="1:14" ht="63">
      <c r="A310" s="57">
        <v>6</v>
      </c>
      <c r="B310" s="40" t="s">
        <v>580</v>
      </c>
      <c r="C310" s="56" t="s">
        <v>59</v>
      </c>
      <c r="D310" s="56">
        <v>2009</v>
      </c>
      <c r="E310" s="57" t="s">
        <v>246</v>
      </c>
      <c r="F310" s="57" t="s">
        <v>1</v>
      </c>
      <c r="G310" s="56" t="s">
        <v>122</v>
      </c>
      <c r="H310" s="57">
        <v>2020</v>
      </c>
      <c r="I310" s="43" t="s">
        <v>463</v>
      </c>
      <c r="J310" s="57" t="s">
        <v>2</v>
      </c>
      <c r="K310" s="45">
        <v>376.85</v>
      </c>
      <c r="L310" s="43" t="s">
        <v>247</v>
      </c>
      <c r="M310" s="57" t="s">
        <v>2</v>
      </c>
      <c r="N310" s="45">
        <v>325</v>
      </c>
    </row>
    <row r="311" spans="1:14" ht="63">
      <c r="A311" s="56">
        <v>7</v>
      </c>
      <c r="B311" s="40" t="s">
        <v>580</v>
      </c>
      <c r="C311" s="56" t="s">
        <v>59</v>
      </c>
      <c r="D311" s="56">
        <v>2009</v>
      </c>
      <c r="E311" s="57" t="s">
        <v>248</v>
      </c>
      <c r="F311" s="57" t="s">
        <v>1</v>
      </c>
      <c r="G311" s="56" t="s">
        <v>122</v>
      </c>
      <c r="H311" s="57">
        <v>2020</v>
      </c>
      <c r="I311" s="43" t="s">
        <v>463</v>
      </c>
      <c r="J311" s="57" t="s">
        <v>2</v>
      </c>
      <c r="K311" s="45">
        <v>318.11</v>
      </c>
      <c r="L311" s="43" t="s">
        <v>249</v>
      </c>
      <c r="M311" s="57" t="s">
        <v>2</v>
      </c>
      <c r="N311" s="45">
        <v>325</v>
      </c>
    </row>
    <row r="312" spans="1:14" s="38" customFormat="1" ht="63">
      <c r="A312" s="56">
        <v>8</v>
      </c>
      <c r="B312" s="57" t="s">
        <v>574</v>
      </c>
      <c r="C312" s="42" t="s">
        <v>59</v>
      </c>
      <c r="D312" s="42">
        <v>2010</v>
      </c>
      <c r="E312" s="42" t="s">
        <v>250</v>
      </c>
      <c r="F312" s="42" t="s">
        <v>1</v>
      </c>
      <c r="G312" s="42" t="s">
        <v>251</v>
      </c>
      <c r="H312" s="42">
        <v>2018</v>
      </c>
      <c r="I312" s="42" t="s">
        <v>70</v>
      </c>
      <c r="J312" s="42" t="s">
        <v>2</v>
      </c>
      <c r="K312" s="15">
        <v>2608.2121739130434</v>
      </c>
      <c r="L312" s="42" t="s">
        <v>252</v>
      </c>
      <c r="M312" s="42" t="s">
        <v>2</v>
      </c>
      <c r="N312" s="15">
        <v>2669.95</v>
      </c>
    </row>
    <row r="313" spans="1:14" ht="63">
      <c r="A313" s="57">
        <v>9</v>
      </c>
      <c r="B313" s="40" t="s">
        <v>26</v>
      </c>
      <c r="C313" s="57" t="s">
        <v>253</v>
      </c>
      <c r="D313" s="57">
        <v>2016</v>
      </c>
      <c r="E313" s="57" t="s">
        <v>254</v>
      </c>
      <c r="F313" s="57" t="s">
        <v>1</v>
      </c>
      <c r="G313" s="57" t="s">
        <v>255</v>
      </c>
      <c r="H313" s="57">
        <v>2019</v>
      </c>
      <c r="I313" s="57" t="s">
        <v>88</v>
      </c>
      <c r="J313" s="57" t="s">
        <v>2</v>
      </c>
      <c r="K313" s="45">
        <v>181034.20168067227</v>
      </c>
      <c r="L313" s="57" t="s">
        <v>256</v>
      </c>
      <c r="M313" s="57" t="s">
        <v>2</v>
      </c>
      <c r="N313" s="45">
        <v>141046.11</v>
      </c>
    </row>
    <row r="314" spans="1:14" ht="63">
      <c r="A314" s="56">
        <v>10</v>
      </c>
      <c r="B314" s="40" t="s">
        <v>26</v>
      </c>
      <c r="C314" s="57" t="s">
        <v>59</v>
      </c>
      <c r="D314" s="57">
        <v>2016</v>
      </c>
      <c r="E314" s="57" t="s">
        <v>254</v>
      </c>
      <c r="F314" s="57" t="s">
        <v>1</v>
      </c>
      <c r="G314" s="57" t="s">
        <v>255</v>
      </c>
      <c r="H314" s="57">
        <v>2020</v>
      </c>
      <c r="I314" s="57" t="s">
        <v>88</v>
      </c>
      <c r="J314" s="57" t="s">
        <v>2</v>
      </c>
      <c r="K314" s="45">
        <v>179525.5744680851</v>
      </c>
      <c r="L314" s="57" t="s">
        <v>256</v>
      </c>
      <c r="M314" s="57" t="s">
        <v>2</v>
      </c>
      <c r="N314" s="45">
        <v>141046.11</v>
      </c>
    </row>
    <row r="315" spans="1:14" s="38" customFormat="1" ht="47.25">
      <c r="A315" s="56">
        <v>11</v>
      </c>
      <c r="B315" s="56" t="s">
        <v>518</v>
      </c>
      <c r="C315" s="42" t="s">
        <v>253</v>
      </c>
      <c r="D315" s="42">
        <v>2014</v>
      </c>
      <c r="E315" s="42" t="s">
        <v>657</v>
      </c>
      <c r="F315" s="42" t="s">
        <v>1</v>
      </c>
      <c r="G315" s="42" t="s">
        <v>251</v>
      </c>
      <c r="H315" s="42">
        <v>2020</v>
      </c>
      <c r="I315" s="42" t="s">
        <v>70</v>
      </c>
      <c r="J315" s="42" t="s">
        <v>2</v>
      </c>
      <c r="K315" s="15">
        <v>1973.6507936507937</v>
      </c>
      <c r="L315" s="42" t="s">
        <v>257</v>
      </c>
      <c r="M315" s="42" t="s">
        <v>2</v>
      </c>
      <c r="N315" s="15">
        <v>2884</v>
      </c>
    </row>
    <row r="316" spans="1:14" ht="31.5">
      <c r="A316" s="56">
        <v>12</v>
      </c>
      <c r="B316" s="40" t="s">
        <v>658</v>
      </c>
      <c r="C316" s="56" t="s">
        <v>57</v>
      </c>
      <c r="D316" s="56">
        <v>2016</v>
      </c>
      <c r="E316" s="56" t="s">
        <v>258</v>
      </c>
      <c r="F316" s="56" t="s">
        <v>10</v>
      </c>
      <c r="G316" s="56" t="s">
        <v>6</v>
      </c>
      <c r="H316" s="57">
        <v>2019</v>
      </c>
      <c r="I316" s="56" t="s">
        <v>17</v>
      </c>
      <c r="J316" s="56" t="s">
        <v>2</v>
      </c>
      <c r="K316" s="45">
        <v>1530</v>
      </c>
      <c r="L316" s="56" t="s">
        <v>259</v>
      </c>
      <c r="M316" s="56" t="s">
        <v>2</v>
      </c>
      <c r="N316" s="45">
        <v>1150</v>
      </c>
    </row>
    <row r="317" spans="1:14" ht="31.5">
      <c r="A317" s="57">
        <v>13</v>
      </c>
      <c r="B317" s="40" t="s">
        <v>658</v>
      </c>
      <c r="C317" s="56" t="s">
        <v>57</v>
      </c>
      <c r="D317" s="56">
        <v>2016</v>
      </c>
      <c r="E317" s="56" t="s">
        <v>258</v>
      </c>
      <c r="F317" s="56" t="s">
        <v>10</v>
      </c>
      <c r="G317" s="56" t="s">
        <v>6</v>
      </c>
      <c r="H317" s="57">
        <v>2019</v>
      </c>
      <c r="I317" s="56" t="s">
        <v>17</v>
      </c>
      <c r="J317" s="56" t="s">
        <v>2</v>
      </c>
      <c r="K317" s="45">
        <v>1480</v>
      </c>
      <c r="L317" s="57" t="s">
        <v>259</v>
      </c>
      <c r="M317" s="57" t="s">
        <v>2</v>
      </c>
      <c r="N317" s="58">
        <v>1150</v>
      </c>
    </row>
    <row r="318" spans="1:14" ht="31.5">
      <c r="A318" s="56">
        <v>14</v>
      </c>
      <c r="B318" s="57" t="s">
        <v>486</v>
      </c>
      <c r="C318" s="56" t="s">
        <v>59</v>
      </c>
      <c r="D318" s="56">
        <v>2017</v>
      </c>
      <c r="E318" s="56" t="s">
        <v>260</v>
      </c>
      <c r="F318" s="35" t="s">
        <v>10</v>
      </c>
      <c r="G318" s="56" t="s">
        <v>6</v>
      </c>
      <c r="H318" s="56">
        <v>2018</v>
      </c>
      <c r="I318" s="56" t="s">
        <v>88</v>
      </c>
      <c r="J318" s="57" t="s">
        <v>2</v>
      </c>
      <c r="K318" s="45">
        <v>697</v>
      </c>
      <c r="L318" s="56" t="s">
        <v>261</v>
      </c>
      <c r="M318" s="57" t="s">
        <v>2</v>
      </c>
      <c r="N318" s="57">
        <v>261.36</v>
      </c>
    </row>
    <row r="319" spans="1:14" ht="45.75" customHeight="1">
      <c r="A319" s="56">
        <v>15</v>
      </c>
      <c r="B319" s="40" t="s">
        <v>660</v>
      </c>
      <c r="C319" s="57" t="s">
        <v>59</v>
      </c>
      <c r="D319" s="57">
        <v>2001</v>
      </c>
      <c r="E319" s="57" t="s">
        <v>661</v>
      </c>
      <c r="F319" s="47" t="s">
        <v>10</v>
      </c>
      <c r="G319" s="57" t="s">
        <v>6</v>
      </c>
      <c r="H319" s="57">
        <v>2018</v>
      </c>
      <c r="I319" s="57" t="s">
        <v>88</v>
      </c>
      <c r="J319" s="57" t="s">
        <v>2</v>
      </c>
      <c r="K319" s="45">
        <v>257</v>
      </c>
      <c r="L319" s="57" t="s">
        <v>262</v>
      </c>
      <c r="M319" s="57" t="s">
        <v>2</v>
      </c>
      <c r="N319" s="57">
        <v>261.36</v>
      </c>
    </row>
    <row r="320" spans="1:14" ht="31.5">
      <c r="A320" s="57">
        <v>16</v>
      </c>
      <c r="B320" s="44" t="s">
        <v>180</v>
      </c>
      <c r="C320" s="57" t="s">
        <v>57</v>
      </c>
      <c r="D320" s="57">
        <v>2014</v>
      </c>
      <c r="E320" s="57" t="s">
        <v>263</v>
      </c>
      <c r="F320" s="47" t="s">
        <v>10</v>
      </c>
      <c r="G320" s="57" t="s">
        <v>21</v>
      </c>
      <c r="H320" s="57">
        <v>2018</v>
      </c>
      <c r="I320" s="57" t="s">
        <v>88</v>
      </c>
      <c r="J320" s="57" t="s">
        <v>34</v>
      </c>
      <c r="K320" s="45">
        <v>92400</v>
      </c>
      <c r="L320" s="57" t="s">
        <v>264</v>
      </c>
      <c r="M320" s="57" t="s">
        <v>34</v>
      </c>
      <c r="N320" s="58">
        <v>14918</v>
      </c>
    </row>
    <row r="321" spans="1:14" ht="15.75" customHeight="1">
      <c r="A321" s="67" t="s">
        <v>282</v>
      </c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</row>
    <row r="322" spans="1:14" ht="31.5">
      <c r="A322" s="56">
        <v>1</v>
      </c>
      <c r="B322" s="40" t="s">
        <v>488</v>
      </c>
      <c r="C322" s="57" t="s">
        <v>59</v>
      </c>
      <c r="D322" s="57">
        <v>2002</v>
      </c>
      <c r="E322" s="56" t="s">
        <v>427</v>
      </c>
      <c r="F322" s="60" t="s">
        <v>1</v>
      </c>
      <c r="G322" s="56" t="s">
        <v>122</v>
      </c>
      <c r="H322" s="56">
        <v>2020</v>
      </c>
      <c r="I322" s="57" t="s">
        <v>25</v>
      </c>
      <c r="J322" s="56" t="s">
        <v>2</v>
      </c>
      <c r="K322" s="36">
        <v>372.12</v>
      </c>
      <c r="L322" s="42" t="s">
        <v>281</v>
      </c>
      <c r="M322" s="42" t="s">
        <v>2</v>
      </c>
      <c r="N322" s="36">
        <v>491.73</v>
      </c>
    </row>
    <row r="323" spans="1:14" ht="31.5">
      <c r="A323" s="56">
        <v>2</v>
      </c>
      <c r="B323" s="56" t="s">
        <v>428</v>
      </c>
      <c r="C323" s="57" t="s">
        <v>57</v>
      </c>
      <c r="D323" s="57">
        <v>2012</v>
      </c>
      <c r="E323" s="56" t="s">
        <v>429</v>
      </c>
      <c r="F323" s="56" t="s">
        <v>10</v>
      </c>
      <c r="G323" s="56" t="s">
        <v>104</v>
      </c>
      <c r="H323" s="56">
        <v>2018</v>
      </c>
      <c r="I323" s="57" t="s">
        <v>137</v>
      </c>
      <c r="J323" s="56" t="s">
        <v>34</v>
      </c>
      <c r="K323" s="36">
        <v>17403776</v>
      </c>
      <c r="L323" s="57" t="s">
        <v>93</v>
      </c>
      <c r="M323" s="57" t="s">
        <v>0</v>
      </c>
      <c r="N323" s="58" t="s">
        <v>0</v>
      </c>
    </row>
    <row r="324" spans="1:14" ht="47.25">
      <c r="A324" s="56">
        <v>3</v>
      </c>
      <c r="B324" s="40" t="s">
        <v>561</v>
      </c>
      <c r="C324" s="57" t="s">
        <v>57</v>
      </c>
      <c r="D324" s="57">
        <v>2013</v>
      </c>
      <c r="E324" s="57" t="s">
        <v>430</v>
      </c>
      <c r="F324" s="56" t="s">
        <v>10</v>
      </c>
      <c r="G324" s="57" t="s">
        <v>21</v>
      </c>
      <c r="H324" s="57">
        <v>2018</v>
      </c>
      <c r="I324" s="43" t="s">
        <v>463</v>
      </c>
      <c r="J324" s="56" t="s">
        <v>34</v>
      </c>
      <c r="K324" s="36">
        <v>41800.33</v>
      </c>
      <c r="L324" s="57" t="s">
        <v>93</v>
      </c>
      <c r="M324" s="57" t="s">
        <v>0</v>
      </c>
      <c r="N324" s="58" t="s">
        <v>0</v>
      </c>
    </row>
    <row r="325" spans="1:14" ht="47.25">
      <c r="A325" s="56">
        <v>4</v>
      </c>
      <c r="B325" s="57" t="s">
        <v>493</v>
      </c>
      <c r="C325" s="56" t="s">
        <v>59</v>
      </c>
      <c r="D325" s="56">
        <v>2015</v>
      </c>
      <c r="E325" s="11" t="s">
        <v>207</v>
      </c>
      <c r="F325" s="57" t="s">
        <v>10</v>
      </c>
      <c r="G325" s="56" t="s">
        <v>21</v>
      </c>
      <c r="H325" s="57">
        <v>2018</v>
      </c>
      <c r="I325" s="57" t="s">
        <v>25</v>
      </c>
      <c r="J325" s="46" t="s">
        <v>3</v>
      </c>
      <c r="K325" s="36">
        <v>7367.55</v>
      </c>
      <c r="L325" s="57" t="s">
        <v>93</v>
      </c>
      <c r="M325" s="57" t="s">
        <v>0</v>
      </c>
      <c r="N325" s="58" t="s">
        <v>0</v>
      </c>
    </row>
    <row r="326" spans="1:14" ht="47.25">
      <c r="A326" s="56">
        <v>5</v>
      </c>
      <c r="B326" s="57" t="s">
        <v>493</v>
      </c>
      <c r="C326" s="56" t="s">
        <v>59</v>
      </c>
      <c r="D326" s="56">
        <v>2015</v>
      </c>
      <c r="E326" s="11" t="s">
        <v>207</v>
      </c>
      <c r="F326" s="57" t="s">
        <v>10</v>
      </c>
      <c r="G326" s="56" t="s">
        <v>21</v>
      </c>
      <c r="H326" s="57">
        <v>2019</v>
      </c>
      <c r="I326" s="57" t="s">
        <v>25</v>
      </c>
      <c r="J326" s="46" t="s">
        <v>3</v>
      </c>
      <c r="K326" s="36">
        <v>8847.35</v>
      </c>
      <c r="L326" s="57" t="s">
        <v>93</v>
      </c>
      <c r="M326" s="57" t="s">
        <v>0</v>
      </c>
      <c r="N326" s="58" t="s">
        <v>0</v>
      </c>
    </row>
    <row r="327" spans="1:14" ht="31.5">
      <c r="A327" s="56">
        <v>6</v>
      </c>
      <c r="B327" s="43" t="s">
        <v>431</v>
      </c>
      <c r="C327" s="57" t="s">
        <v>57</v>
      </c>
      <c r="D327" s="57">
        <v>2018</v>
      </c>
      <c r="E327" s="56" t="s">
        <v>477</v>
      </c>
      <c r="F327" s="56" t="s">
        <v>1</v>
      </c>
      <c r="G327" s="56" t="s">
        <v>21</v>
      </c>
      <c r="H327" s="56">
        <v>2018</v>
      </c>
      <c r="I327" s="57" t="s">
        <v>88</v>
      </c>
      <c r="J327" s="56" t="s">
        <v>34</v>
      </c>
      <c r="K327" s="36">
        <v>700000</v>
      </c>
      <c r="L327" s="57" t="s">
        <v>433</v>
      </c>
      <c r="M327" s="56" t="s">
        <v>34</v>
      </c>
      <c r="N327" s="58">
        <v>8510</v>
      </c>
    </row>
    <row r="328" spans="1:14" ht="47.25">
      <c r="A328" s="56">
        <v>7</v>
      </c>
      <c r="B328" s="57" t="s">
        <v>599</v>
      </c>
      <c r="C328" s="57" t="s">
        <v>59</v>
      </c>
      <c r="D328" s="57">
        <v>2014</v>
      </c>
      <c r="E328" s="56" t="s">
        <v>432</v>
      </c>
      <c r="F328" s="56" t="s">
        <v>1</v>
      </c>
      <c r="G328" s="56" t="s">
        <v>21</v>
      </c>
      <c r="H328" s="56">
        <v>2018</v>
      </c>
      <c r="I328" s="57" t="s">
        <v>88</v>
      </c>
      <c r="J328" s="56" t="s">
        <v>351</v>
      </c>
      <c r="K328" s="36">
        <v>3600</v>
      </c>
      <c r="L328" s="57" t="s">
        <v>93</v>
      </c>
      <c r="M328" s="57" t="s">
        <v>0</v>
      </c>
      <c r="N328" s="58" t="s">
        <v>0</v>
      </c>
    </row>
    <row r="329" spans="1:14" ht="63">
      <c r="A329" s="56">
        <v>8</v>
      </c>
      <c r="B329" s="40" t="s">
        <v>650</v>
      </c>
      <c r="C329" s="57" t="s">
        <v>59</v>
      </c>
      <c r="D329" s="57">
        <v>2015</v>
      </c>
      <c r="E329" s="57" t="s">
        <v>193</v>
      </c>
      <c r="F329" s="57" t="s">
        <v>1</v>
      </c>
      <c r="G329" s="56" t="s">
        <v>21</v>
      </c>
      <c r="H329" s="57">
        <v>2019</v>
      </c>
      <c r="I329" s="57" t="s">
        <v>25</v>
      </c>
      <c r="J329" s="57" t="s">
        <v>34</v>
      </c>
      <c r="K329" s="36">
        <v>284046.73</v>
      </c>
      <c r="L329" s="57" t="s">
        <v>93</v>
      </c>
      <c r="M329" s="57" t="s">
        <v>0</v>
      </c>
      <c r="N329" s="58" t="s">
        <v>0</v>
      </c>
    </row>
    <row r="330" spans="1:14" ht="31.5">
      <c r="A330" s="56">
        <v>9</v>
      </c>
      <c r="B330" s="57" t="s">
        <v>434</v>
      </c>
      <c r="C330" s="57" t="s">
        <v>57</v>
      </c>
      <c r="D330" s="57">
        <v>2011</v>
      </c>
      <c r="E330" s="57" t="s">
        <v>430</v>
      </c>
      <c r="F330" s="57" t="s">
        <v>10</v>
      </c>
      <c r="G330" s="56" t="s">
        <v>21</v>
      </c>
      <c r="H330" s="57">
        <v>2019</v>
      </c>
      <c r="I330" s="57" t="s">
        <v>88</v>
      </c>
      <c r="J330" s="57" t="s">
        <v>34</v>
      </c>
      <c r="K330" s="36">
        <v>24950</v>
      </c>
      <c r="L330" s="57" t="s">
        <v>435</v>
      </c>
      <c r="M330" s="57" t="s">
        <v>34</v>
      </c>
      <c r="N330" s="58">
        <v>4900</v>
      </c>
    </row>
    <row r="331" spans="1:14" ht="63">
      <c r="A331" s="56">
        <v>10</v>
      </c>
      <c r="B331" s="57" t="s">
        <v>574</v>
      </c>
      <c r="C331" s="57" t="s">
        <v>57</v>
      </c>
      <c r="D331" s="57">
        <v>2010</v>
      </c>
      <c r="E331" s="57" t="s">
        <v>436</v>
      </c>
      <c r="F331" s="57" t="s">
        <v>1</v>
      </c>
      <c r="G331" s="57" t="s">
        <v>104</v>
      </c>
      <c r="H331" s="57">
        <v>2019</v>
      </c>
      <c r="I331" s="57" t="s">
        <v>70</v>
      </c>
      <c r="J331" s="46" t="s">
        <v>3</v>
      </c>
      <c r="K331" s="36">
        <v>1568577</v>
      </c>
      <c r="L331" s="57" t="s">
        <v>93</v>
      </c>
      <c r="M331" s="57" t="s">
        <v>0</v>
      </c>
      <c r="N331" s="58" t="s">
        <v>0</v>
      </c>
    </row>
    <row r="332" spans="1:14" ht="47.25">
      <c r="A332" s="56">
        <v>11</v>
      </c>
      <c r="B332" s="57" t="s">
        <v>437</v>
      </c>
      <c r="C332" s="57" t="s">
        <v>57</v>
      </c>
      <c r="D332" s="57">
        <v>2018</v>
      </c>
      <c r="E332" s="28" t="s">
        <v>438</v>
      </c>
      <c r="F332" s="57" t="s">
        <v>10</v>
      </c>
      <c r="G332" s="57" t="s">
        <v>104</v>
      </c>
      <c r="H332" s="57">
        <v>2019</v>
      </c>
      <c r="I332" s="57" t="s">
        <v>70</v>
      </c>
      <c r="J332" s="46" t="s">
        <v>3</v>
      </c>
      <c r="K332" s="36">
        <v>165338</v>
      </c>
      <c r="L332" s="57" t="s">
        <v>93</v>
      </c>
      <c r="M332" s="57" t="s">
        <v>0</v>
      </c>
      <c r="N332" s="58" t="s">
        <v>0</v>
      </c>
    </row>
    <row r="333" spans="1:14" ht="31.5">
      <c r="A333" s="56">
        <v>12</v>
      </c>
      <c r="B333" s="57" t="s">
        <v>765</v>
      </c>
      <c r="C333" s="57" t="s">
        <v>57</v>
      </c>
      <c r="D333" s="57">
        <v>2016</v>
      </c>
      <c r="E333" s="57" t="s">
        <v>439</v>
      </c>
      <c r="F333" s="57" t="s">
        <v>10</v>
      </c>
      <c r="G333" s="57" t="s">
        <v>104</v>
      </c>
      <c r="H333" s="57">
        <v>2020</v>
      </c>
      <c r="I333" s="57" t="s">
        <v>25</v>
      </c>
      <c r="J333" s="46" t="s">
        <v>3</v>
      </c>
      <c r="K333" s="36">
        <v>590081</v>
      </c>
      <c r="L333" s="57" t="s">
        <v>440</v>
      </c>
      <c r="M333" s="46" t="s">
        <v>3</v>
      </c>
      <c r="N333" s="58">
        <v>379737</v>
      </c>
    </row>
    <row r="334" spans="1:14" ht="31.5">
      <c r="A334" s="56">
        <v>13</v>
      </c>
      <c r="B334" s="57" t="s">
        <v>441</v>
      </c>
      <c r="C334" s="57" t="s">
        <v>57</v>
      </c>
      <c r="D334" s="57">
        <v>2014</v>
      </c>
      <c r="E334" s="56" t="s">
        <v>432</v>
      </c>
      <c r="F334" s="56" t="s">
        <v>10</v>
      </c>
      <c r="G334" s="56" t="s">
        <v>21</v>
      </c>
      <c r="H334" s="56">
        <v>2020</v>
      </c>
      <c r="I334" s="57" t="s">
        <v>88</v>
      </c>
      <c r="J334" s="46" t="s">
        <v>3</v>
      </c>
      <c r="K334" s="36">
        <v>25106.7</v>
      </c>
      <c r="L334" s="57" t="s">
        <v>165</v>
      </c>
      <c r="M334" s="46" t="s">
        <v>3</v>
      </c>
      <c r="N334" s="33">
        <v>6000</v>
      </c>
    </row>
    <row r="335" spans="1:14" ht="15.75" customHeight="1">
      <c r="A335" s="67" t="s">
        <v>283</v>
      </c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</row>
    <row r="336" spans="1:14" ht="31.5">
      <c r="A336" s="57">
        <v>1</v>
      </c>
      <c r="B336" s="57" t="s">
        <v>664</v>
      </c>
      <c r="C336" s="56" t="s">
        <v>59</v>
      </c>
      <c r="D336" s="56">
        <v>2016</v>
      </c>
      <c r="E336" s="56" t="s">
        <v>231</v>
      </c>
      <c r="F336" s="57" t="s">
        <v>1</v>
      </c>
      <c r="G336" s="47" t="s">
        <v>6</v>
      </c>
      <c r="H336" s="57">
        <v>2020</v>
      </c>
      <c r="I336" s="57" t="s">
        <v>25</v>
      </c>
      <c r="J336" s="57" t="s">
        <v>2</v>
      </c>
      <c r="K336" s="58">
        <v>1436.8</v>
      </c>
      <c r="L336" s="57" t="s">
        <v>448</v>
      </c>
      <c r="M336" s="47" t="s">
        <v>2</v>
      </c>
      <c r="N336" s="58">
        <v>835.01</v>
      </c>
    </row>
    <row r="337" spans="1:14" ht="31.5">
      <c r="A337" s="56">
        <v>2</v>
      </c>
      <c r="B337" s="57" t="s">
        <v>665</v>
      </c>
      <c r="C337" s="56" t="s">
        <v>59</v>
      </c>
      <c r="D337" s="56">
        <v>2016</v>
      </c>
      <c r="E337" s="56" t="s">
        <v>228</v>
      </c>
      <c r="F337" s="56" t="s">
        <v>10</v>
      </c>
      <c r="G337" s="47" t="s">
        <v>6</v>
      </c>
      <c r="H337" s="47">
        <v>2019</v>
      </c>
      <c r="I337" s="57" t="s">
        <v>25</v>
      </c>
      <c r="J337" s="57" t="s">
        <v>2</v>
      </c>
      <c r="K337" s="29">
        <v>486.92</v>
      </c>
      <c r="L337" s="57" t="s">
        <v>448</v>
      </c>
      <c r="M337" s="47" t="s">
        <v>2</v>
      </c>
      <c r="N337" s="10">
        <v>557.71</v>
      </c>
    </row>
    <row r="338" spans="1:14" ht="31.5">
      <c r="A338" s="56">
        <v>3</v>
      </c>
      <c r="B338" s="57" t="s">
        <v>666</v>
      </c>
      <c r="C338" s="56" t="s">
        <v>59</v>
      </c>
      <c r="D338" s="56">
        <v>2016</v>
      </c>
      <c r="E338" s="56" t="s">
        <v>228</v>
      </c>
      <c r="F338" s="56" t="s">
        <v>10</v>
      </c>
      <c r="G338" s="47" t="s">
        <v>6</v>
      </c>
      <c r="H338" s="47">
        <v>2019</v>
      </c>
      <c r="I338" s="57" t="s">
        <v>102</v>
      </c>
      <c r="J338" s="57" t="s">
        <v>2</v>
      </c>
      <c r="K338" s="10">
        <v>1045.2</v>
      </c>
      <c r="L338" s="57" t="s">
        <v>448</v>
      </c>
      <c r="M338" s="47" t="s">
        <v>2</v>
      </c>
      <c r="N338" s="10">
        <v>728.88</v>
      </c>
    </row>
    <row r="339" spans="1:14" ht="31.5">
      <c r="A339" s="57">
        <v>4</v>
      </c>
      <c r="B339" s="57" t="s">
        <v>667</v>
      </c>
      <c r="C339" s="56" t="s">
        <v>59</v>
      </c>
      <c r="D339" s="56">
        <v>2016</v>
      </c>
      <c r="E339" s="56" t="s">
        <v>228</v>
      </c>
      <c r="F339" s="56" t="s">
        <v>10</v>
      </c>
      <c r="G339" s="47" t="s">
        <v>6</v>
      </c>
      <c r="H339" s="47">
        <v>2019</v>
      </c>
      <c r="I339" s="47" t="s">
        <v>70</v>
      </c>
      <c r="J339" s="57" t="s">
        <v>2</v>
      </c>
      <c r="K339" s="10">
        <v>970.46</v>
      </c>
      <c r="L339" s="57" t="s">
        <v>448</v>
      </c>
      <c r="M339" s="47" t="s">
        <v>2</v>
      </c>
      <c r="N339" s="10">
        <v>728.88</v>
      </c>
    </row>
    <row r="340" spans="1:14" ht="31.5">
      <c r="A340" s="56">
        <v>5</v>
      </c>
      <c r="B340" s="56" t="s">
        <v>514</v>
      </c>
      <c r="C340" s="56" t="s">
        <v>59</v>
      </c>
      <c r="D340" s="56">
        <v>2016</v>
      </c>
      <c r="E340" s="56" t="s">
        <v>453</v>
      </c>
      <c r="F340" s="56" t="s">
        <v>1</v>
      </c>
      <c r="G340" s="47" t="s">
        <v>6</v>
      </c>
      <c r="H340" s="47">
        <v>2019</v>
      </c>
      <c r="I340" s="47" t="s">
        <v>88</v>
      </c>
      <c r="J340" s="57" t="s">
        <v>2</v>
      </c>
      <c r="K340" s="10">
        <v>669.06</v>
      </c>
      <c r="L340" s="57" t="s">
        <v>449</v>
      </c>
      <c r="M340" s="47" t="s">
        <v>2</v>
      </c>
      <c r="N340" s="10">
        <v>633.86</v>
      </c>
    </row>
    <row r="341" spans="1:14" ht="31.5">
      <c r="A341" s="56">
        <v>6</v>
      </c>
      <c r="B341" s="56" t="s">
        <v>514</v>
      </c>
      <c r="C341" s="56" t="s">
        <v>59</v>
      </c>
      <c r="D341" s="56">
        <v>2016</v>
      </c>
      <c r="E341" s="56" t="s">
        <v>453</v>
      </c>
      <c r="F341" s="56" t="s">
        <v>1</v>
      </c>
      <c r="G341" s="47" t="s">
        <v>6</v>
      </c>
      <c r="H341" s="47">
        <v>2020</v>
      </c>
      <c r="I341" s="47" t="s">
        <v>25</v>
      </c>
      <c r="J341" s="57" t="s">
        <v>2</v>
      </c>
      <c r="K341" s="10">
        <v>1053.7</v>
      </c>
      <c r="L341" s="57" t="s">
        <v>449</v>
      </c>
      <c r="M341" s="47" t="s">
        <v>2</v>
      </c>
      <c r="N341" s="10">
        <v>768.14</v>
      </c>
    </row>
    <row r="342" spans="1:14" ht="31.5">
      <c r="A342" s="57">
        <v>7</v>
      </c>
      <c r="B342" s="56" t="s">
        <v>668</v>
      </c>
      <c r="C342" s="56" t="s">
        <v>59</v>
      </c>
      <c r="D342" s="56">
        <v>2016</v>
      </c>
      <c r="E342" s="56" t="s">
        <v>454</v>
      </c>
      <c r="F342" s="56" t="s">
        <v>1</v>
      </c>
      <c r="G342" s="47" t="s">
        <v>6</v>
      </c>
      <c r="H342" s="47">
        <v>2020</v>
      </c>
      <c r="I342" s="47" t="s">
        <v>88</v>
      </c>
      <c r="J342" s="57" t="s">
        <v>2</v>
      </c>
      <c r="K342" s="10">
        <v>777.23</v>
      </c>
      <c r="L342" s="57" t="s">
        <v>450</v>
      </c>
      <c r="M342" s="47" t="s">
        <v>2</v>
      </c>
      <c r="N342" s="10">
        <v>671.66</v>
      </c>
    </row>
    <row r="343" spans="1:14" ht="31.5">
      <c r="A343" s="56">
        <v>8</v>
      </c>
      <c r="B343" s="56" t="s">
        <v>669</v>
      </c>
      <c r="C343" s="56" t="s">
        <v>59</v>
      </c>
      <c r="D343" s="56">
        <v>2016</v>
      </c>
      <c r="E343" s="56" t="s">
        <v>258</v>
      </c>
      <c r="F343" s="56" t="s">
        <v>10</v>
      </c>
      <c r="G343" s="47" t="s">
        <v>6</v>
      </c>
      <c r="H343" s="47">
        <v>2019</v>
      </c>
      <c r="I343" s="47" t="s">
        <v>88</v>
      </c>
      <c r="J343" s="57" t="s">
        <v>2</v>
      </c>
      <c r="K343" s="10">
        <v>760.15</v>
      </c>
      <c r="L343" s="57" t="s">
        <v>450</v>
      </c>
      <c r="M343" s="47" t="s">
        <v>2</v>
      </c>
      <c r="N343" s="10">
        <v>639.21</v>
      </c>
    </row>
    <row r="344" spans="1:14" ht="31.5">
      <c r="A344" s="56">
        <v>9</v>
      </c>
      <c r="B344" s="40" t="s">
        <v>653</v>
      </c>
      <c r="C344" s="56" t="s">
        <v>59</v>
      </c>
      <c r="D344" s="56">
        <v>2016</v>
      </c>
      <c r="E344" s="56" t="s">
        <v>258</v>
      </c>
      <c r="F344" s="56" t="s">
        <v>10</v>
      </c>
      <c r="G344" s="47" t="s">
        <v>6</v>
      </c>
      <c r="H344" s="47">
        <v>2019</v>
      </c>
      <c r="I344" s="57" t="s">
        <v>451</v>
      </c>
      <c r="J344" s="57" t="s">
        <v>2</v>
      </c>
      <c r="K344" s="10">
        <v>764.44</v>
      </c>
      <c r="L344" s="57" t="s">
        <v>450</v>
      </c>
      <c r="M344" s="47" t="s">
        <v>2</v>
      </c>
      <c r="N344" s="10">
        <v>746.51</v>
      </c>
    </row>
    <row r="345" spans="1:14" ht="31.5">
      <c r="A345" s="57">
        <v>10</v>
      </c>
      <c r="B345" s="40" t="s">
        <v>658</v>
      </c>
      <c r="C345" s="56" t="s">
        <v>59</v>
      </c>
      <c r="D345" s="56">
        <v>2016</v>
      </c>
      <c r="E345" s="56" t="s">
        <v>258</v>
      </c>
      <c r="F345" s="56" t="s">
        <v>10</v>
      </c>
      <c r="G345" s="47" t="s">
        <v>6</v>
      </c>
      <c r="H345" s="47">
        <v>2019</v>
      </c>
      <c r="I345" s="57" t="s">
        <v>102</v>
      </c>
      <c r="J345" s="57" t="s">
        <v>2</v>
      </c>
      <c r="K345" s="10">
        <v>717.4</v>
      </c>
      <c r="L345" s="57" t="s">
        <v>452</v>
      </c>
      <c r="M345" s="47" t="s">
        <v>2</v>
      </c>
      <c r="N345" s="10">
        <v>735.04</v>
      </c>
    </row>
    <row r="346" spans="1:14" ht="63">
      <c r="A346" s="56">
        <v>11</v>
      </c>
      <c r="B346" s="40" t="s">
        <v>650</v>
      </c>
      <c r="C346" s="56" t="s">
        <v>59</v>
      </c>
      <c r="D346" s="56">
        <v>2015</v>
      </c>
      <c r="E346" s="43" t="s">
        <v>649</v>
      </c>
      <c r="F346" s="57" t="s">
        <v>1</v>
      </c>
      <c r="G346" s="47" t="s">
        <v>21</v>
      </c>
      <c r="H346" s="47">
        <v>2019</v>
      </c>
      <c r="I346" s="47" t="s">
        <v>25</v>
      </c>
      <c r="J346" s="47" t="s">
        <v>34</v>
      </c>
      <c r="K346" s="10">
        <v>15194.85</v>
      </c>
      <c r="L346" s="47" t="s">
        <v>284</v>
      </c>
      <c r="M346" s="47" t="s">
        <v>34</v>
      </c>
      <c r="N346" s="10">
        <v>2475.79</v>
      </c>
    </row>
    <row r="347" spans="1:14" ht="41.25" customHeight="1">
      <c r="A347" s="56">
        <v>12</v>
      </c>
      <c r="B347" s="40" t="s">
        <v>488</v>
      </c>
      <c r="C347" s="56" t="s">
        <v>59</v>
      </c>
      <c r="D347" s="56">
        <v>2002</v>
      </c>
      <c r="E347" s="56" t="s">
        <v>505</v>
      </c>
      <c r="F347" s="60" t="s">
        <v>1</v>
      </c>
      <c r="G347" s="47" t="s">
        <v>6</v>
      </c>
      <c r="H347" s="47">
        <v>2019</v>
      </c>
      <c r="I347" s="47" t="s">
        <v>25</v>
      </c>
      <c r="J347" s="57" t="s">
        <v>2</v>
      </c>
      <c r="K347" s="10">
        <v>248.12</v>
      </c>
      <c r="L347" s="57" t="s">
        <v>93</v>
      </c>
      <c r="M347" s="57" t="s">
        <v>0</v>
      </c>
      <c r="N347" s="57" t="s">
        <v>0</v>
      </c>
    </row>
    <row r="348" spans="1:14" ht="15.75" customHeight="1">
      <c r="A348" s="67" t="s">
        <v>313</v>
      </c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</row>
    <row r="349" spans="1:14" ht="63">
      <c r="A349" s="56">
        <v>1</v>
      </c>
      <c r="B349" s="57" t="s">
        <v>670</v>
      </c>
      <c r="C349" s="56" t="s">
        <v>57</v>
      </c>
      <c r="D349" s="56">
        <v>2003</v>
      </c>
      <c r="E349" s="57" t="s">
        <v>717</v>
      </c>
      <c r="F349" s="56" t="s">
        <v>10</v>
      </c>
      <c r="G349" s="56" t="s">
        <v>6</v>
      </c>
      <c r="H349" s="57">
        <v>2018</v>
      </c>
      <c r="I349" s="56" t="s">
        <v>25</v>
      </c>
      <c r="J349" s="56" t="s">
        <v>2</v>
      </c>
      <c r="K349" s="33">
        <v>693.13</v>
      </c>
      <c r="L349" s="56" t="s">
        <v>285</v>
      </c>
      <c r="M349" s="56" t="s">
        <v>2</v>
      </c>
      <c r="N349" s="33">
        <v>564.44</v>
      </c>
    </row>
    <row r="350" spans="1:14" ht="63">
      <c r="A350" s="56">
        <v>2</v>
      </c>
      <c r="B350" s="57" t="s">
        <v>670</v>
      </c>
      <c r="C350" s="56" t="s">
        <v>59</v>
      </c>
      <c r="D350" s="56">
        <v>2003</v>
      </c>
      <c r="E350" s="57" t="s">
        <v>717</v>
      </c>
      <c r="F350" s="56" t="s">
        <v>10</v>
      </c>
      <c r="G350" s="56" t="s">
        <v>6</v>
      </c>
      <c r="H350" s="57">
        <v>2019</v>
      </c>
      <c r="I350" s="56" t="s">
        <v>25</v>
      </c>
      <c r="J350" s="56" t="s">
        <v>2</v>
      </c>
      <c r="K350" s="33">
        <v>656.55</v>
      </c>
      <c r="L350" s="56" t="s">
        <v>285</v>
      </c>
      <c r="M350" s="56" t="s">
        <v>2</v>
      </c>
      <c r="N350" s="33">
        <v>564.44</v>
      </c>
    </row>
    <row r="351" spans="1:14" ht="63.75" customHeight="1">
      <c r="A351" s="57">
        <v>3</v>
      </c>
      <c r="B351" s="40" t="s">
        <v>488</v>
      </c>
      <c r="C351" s="57" t="s">
        <v>59</v>
      </c>
      <c r="D351" s="57">
        <v>2002</v>
      </c>
      <c r="E351" s="56" t="s">
        <v>505</v>
      </c>
      <c r="F351" s="60" t="s">
        <v>1</v>
      </c>
      <c r="G351" s="56" t="s">
        <v>122</v>
      </c>
      <c r="H351" s="56">
        <v>2018</v>
      </c>
      <c r="I351" s="56" t="s">
        <v>25</v>
      </c>
      <c r="J351" s="56" t="s">
        <v>2</v>
      </c>
      <c r="K351" s="58">
        <v>694.1</v>
      </c>
      <c r="L351" s="57" t="s">
        <v>286</v>
      </c>
      <c r="M351" s="56" t="s">
        <v>2</v>
      </c>
      <c r="N351" s="33">
        <v>601.1</v>
      </c>
    </row>
    <row r="352" spans="1:14" ht="66.75" customHeight="1">
      <c r="A352" s="56">
        <v>4</v>
      </c>
      <c r="B352" s="40" t="s">
        <v>488</v>
      </c>
      <c r="C352" s="57" t="s">
        <v>59</v>
      </c>
      <c r="D352" s="57">
        <v>2002</v>
      </c>
      <c r="E352" s="56" t="s">
        <v>505</v>
      </c>
      <c r="F352" s="60" t="s">
        <v>1</v>
      </c>
      <c r="G352" s="56" t="s">
        <v>122</v>
      </c>
      <c r="H352" s="56">
        <v>2019</v>
      </c>
      <c r="I352" s="56" t="s">
        <v>25</v>
      </c>
      <c r="J352" s="56" t="s">
        <v>2</v>
      </c>
      <c r="K352" s="58">
        <v>704.22</v>
      </c>
      <c r="L352" s="57" t="s">
        <v>286</v>
      </c>
      <c r="M352" s="56" t="s">
        <v>2</v>
      </c>
      <c r="N352" s="33">
        <v>698.54</v>
      </c>
    </row>
    <row r="353" spans="1:14" ht="69.75" customHeight="1">
      <c r="A353" s="56">
        <v>5</v>
      </c>
      <c r="B353" s="40" t="s">
        <v>488</v>
      </c>
      <c r="C353" s="57" t="s">
        <v>59</v>
      </c>
      <c r="D353" s="57">
        <v>2002</v>
      </c>
      <c r="E353" s="56" t="s">
        <v>505</v>
      </c>
      <c r="F353" s="60" t="s">
        <v>1</v>
      </c>
      <c r="G353" s="56" t="s">
        <v>122</v>
      </c>
      <c r="H353" s="56">
        <v>2020</v>
      </c>
      <c r="I353" s="56" t="s">
        <v>25</v>
      </c>
      <c r="J353" s="56" t="s">
        <v>2</v>
      </c>
      <c r="K353" s="58">
        <v>608.62</v>
      </c>
      <c r="L353" s="57" t="s">
        <v>286</v>
      </c>
      <c r="M353" s="56" t="s">
        <v>2</v>
      </c>
      <c r="N353" s="33">
        <v>536.24</v>
      </c>
    </row>
    <row r="354" spans="1:14" ht="31.5">
      <c r="A354" s="57">
        <v>6</v>
      </c>
      <c r="B354" s="57" t="s">
        <v>672</v>
      </c>
      <c r="C354" s="57" t="s">
        <v>57</v>
      </c>
      <c r="D354" s="57">
        <v>2007</v>
      </c>
      <c r="E354" s="57" t="s">
        <v>671</v>
      </c>
      <c r="F354" s="57" t="s">
        <v>10</v>
      </c>
      <c r="G354" s="41" t="s">
        <v>89</v>
      </c>
      <c r="H354" s="56">
        <v>2018</v>
      </c>
      <c r="I354" s="56" t="s">
        <v>25</v>
      </c>
      <c r="J354" s="46" t="s">
        <v>3</v>
      </c>
      <c r="K354" s="58">
        <v>5819.2</v>
      </c>
      <c r="L354" s="57" t="s">
        <v>287</v>
      </c>
      <c r="M354" s="57" t="s">
        <v>3</v>
      </c>
      <c r="N354" s="33">
        <v>1184.31</v>
      </c>
    </row>
    <row r="355" spans="1:14" ht="63">
      <c r="A355" s="56">
        <v>7</v>
      </c>
      <c r="B355" s="57" t="s">
        <v>387</v>
      </c>
      <c r="C355" s="40" t="s">
        <v>59</v>
      </c>
      <c r="D355" s="40">
        <v>2010</v>
      </c>
      <c r="E355" s="40" t="s">
        <v>673</v>
      </c>
      <c r="F355" s="40" t="s">
        <v>10</v>
      </c>
      <c r="G355" s="56" t="s">
        <v>8</v>
      </c>
      <c r="H355" s="56">
        <v>2018</v>
      </c>
      <c r="I355" s="57" t="s">
        <v>70</v>
      </c>
      <c r="J355" s="46" t="s">
        <v>3</v>
      </c>
      <c r="K355" s="58">
        <v>188409</v>
      </c>
      <c r="L355" s="57" t="s">
        <v>93</v>
      </c>
      <c r="M355" s="56" t="s">
        <v>0</v>
      </c>
      <c r="N355" s="33" t="s">
        <v>0</v>
      </c>
    </row>
    <row r="356" spans="1:14" s="4" customFormat="1" ht="31.5">
      <c r="A356" s="61">
        <v>8</v>
      </c>
      <c r="B356" s="61" t="s">
        <v>288</v>
      </c>
      <c r="C356" s="61" t="s">
        <v>57</v>
      </c>
      <c r="D356" s="61">
        <v>2011</v>
      </c>
      <c r="E356" s="61" t="s">
        <v>675</v>
      </c>
      <c r="F356" s="61" t="s">
        <v>10</v>
      </c>
      <c r="G356" s="61" t="s">
        <v>8</v>
      </c>
      <c r="H356" s="61">
        <v>2018</v>
      </c>
      <c r="I356" s="61" t="s">
        <v>25</v>
      </c>
      <c r="J356" s="61" t="s">
        <v>2</v>
      </c>
      <c r="K356" s="33">
        <v>209</v>
      </c>
      <c r="L356" s="61" t="s">
        <v>394</v>
      </c>
      <c r="M356" s="61" t="s">
        <v>2</v>
      </c>
      <c r="N356" s="33">
        <v>352</v>
      </c>
    </row>
    <row r="357" spans="1:14" s="4" customFormat="1" ht="31.5">
      <c r="A357" s="61">
        <v>9</v>
      </c>
      <c r="B357" s="61" t="s">
        <v>289</v>
      </c>
      <c r="C357" s="61" t="s">
        <v>57</v>
      </c>
      <c r="D357" s="61">
        <v>1995</v>
      </c>
      <c r="E357" s="61" t="s">
        <v>676</v>
      </c>
      <c r="F357" s="61" t="s">
        <v>10</v>
      </c>
      <c r="G357" s="61" t="s">
        <v>8</v>
      </c>
      <c r="H357" s="61">
        <v>2018</v>
      </c>
      <c r="I357" s="61" t="s">
        <v>25</v>
      </c>
      <c r="J357" s="61" t="s">
        <v>2</v>
      </c>
      <c r="K357" s="33">
        <v>1180</v>
      </c>
      <c r="L357" s="61" t="s">
        <v>395</v>
      </c>
      <c r="M357" s="61" t="s">
        <v>2</v>
      </c>
      <c r="N357" s="33">
        <v>73.04</v>
      </c>
    </row>
    <row r="358" spans="1:14" s="4" customFormat="1" ht="47.25">
      <c r="A358" s="61">
        <v>10</v>
      </c>
      <c r="B358" s="61" t="s">
        <v>677</v>
      </c>
      <c r="C358" s="61" t="s">
        <v>57</v>
      </c>
      <c r="D358" s="61">
        <v>2002</v>
      </c>
      <c r="E358" s="61" t="s">
        <v>678</v>
      </c>
      <c r="F358" s="61" t="s">
        <v>10</v>
      </c>
      <c r="G358" s="61" t="s">
        <v>21</v>
      </c>
      <c r="H358" s="61">
        <v>2018</v>
      </c>
      <c r="I358" s="61" t="s">
        <v>25</v>
      </c>
      <c r="J358" s="61" t="s">
        <v>34</v>
      </c>
      <c r="K358" s="33">
        <v>362735</v>
      </c>
      <c r="L358" s="61" t="s">
        <v>93</v>
      </c>
      <c r="M358" s="61" t="s">
        <v>0</v>
      </c>
      <c r="N358" s="33" t="s">
        <v>0</v>
      </c>
    </row>
    <row r="359" spans="1:14" ht="47.25">
      <c r="A359" s="56">
        <v>11</v>
      </c>
      <c r="B359" s="57" t="s">
        <v>677</v>
      </c>
      <c r="C359" s="57" t="s">
        <v>59</v>
      </c>
      <c r="D359" s="57">
        <v>2002</v>
      </c>
      <c r="E359" s="57" t="s">
        <v>678</v>
      </c>
      <c r="F359" s="57" t="s">
        <v>10</v>
      </c>
      <c r="G359" s="57" t="s">
        <v>21</v>
      </c>
      <c r="H359" s="57">
        <v>2019</v>
      </c>
      <c r="I359" s="57" t="s">
        <v>25</v>
      </c>
      <c r="J359" s="56" t="s">
        <v>34</v>
      </c>
      <c r="K359" s="58">
        <v>618038.1</v>
      </c>
      <c r="L359" s="57" t="s">
        <v>93</v>
      </c>
      <c r="M359" s="56" t="s">
        <v>0</v>
      </c>
      <c r="N359" s="33" t="s">
        <v>0</v>
      </c>
    </row>
    <row r="360" spans="1:14" ht="47.25">
      <c r="A360" s="57">
        <v>12</v>
      </c>
      <c r="B360" s="57" t="s">
        <v>290</v>
      </c>
      <c r="C360" s="57" t="s">
        <v>57</v>
      </c>
      <c r="D360" s="57">
        <v>2015</v>
      </c>
      <c r="E360" s="57" t="s">
        <v>679</v>
      </c>
      <c r="F360" s="57" t="s">
        <v>10</v>
      </c>
      <c r="G360" s="57" t="s">
        <v>21</v>
      </c>
      <c r="H360" s="57">
        <v>2018</v>
      </c>
      <c r="I360" s="57" t="s">
        <v>25</v>
      </c>
      <c r="J360" s="56" t="s">
        <v>34</v>
      </c>
      <c r="K360" s="58">
        <v>367979.46</v>
      </c>
      <c r="L360" s="57" t="s">
        <v>291</v>
      </c>
      <c r="M360" s="57" t="s">
        <v>34</v>
      </c>
      <c r="N360" s="33">
        <v>2461085.73</v>
      </c>
    </row>
    <row r="361" spans="1:14" ht="78.75">
      <c r="A361" s="56">
        <v>13</v>
      </c>
      <c r="B361" s="57" t="s">
        <v>680</v>
      </c>
      <c r="C361" s="57" t="s">
        <v>57</v>
      </c>
      <c r="D361" s="57">
        <v>2014</v>
      </c>
      <c r="E361" s="57" t="s">
        <v>681</v>
      </c>
      <c r="F361" s="57" t="s">
        <v>1</v>
      </c>
      <c r="G361" s="57" t="s">
        <v>122</v>
      </c>
      <c r="H361" s="57">
        <v>2018</v>
      </c>
      <c r="I361" s="57" t="s">
        <v>25</v>
      </c>
      <c r="J361" s="56" t="s">
        <v>2</v>
      </c>
      <c r="K361" s="58">
        <v>270.6</v>
      </c>
      <c r="L361" s="57" t="s">
        <v>292</v>
      </c>
      <c r="M361" s="56" t="s">
        <v>2</v>
      </c>
      <c r="N361" s="33">
        <v>643.2</v>
      </c>
    </row>
    <row r="362" spans="1:14" ht="47.25">
      <c r="A362" s="56">
        <v>14</v>
      </c>
      <c r="B362" s="40" t="s">
        <v>580</v>
      </c>
      <c r="C362" s="57" t="s">
        <v>57</v>
      </c>
      <c r="D362" s="56">
        <v>2009</v>
      </c>
      <c r="E362" s="57" t="s">
        <v>689</v>
      </c>
      <c r="F362" s="57" t="s">
        <v>1</v>
      </c>
      <c r="G362" s="57" t="s">
        <v>122</v>
      </c>
      <c r="H362" s="57">
        <v>2018</v>
      </c>
      <c r="I362" s="57" t="s">
        <v>25</v>
      </c>
      <c r="J362" s="56" t="s">
        <v>2</v>
      </c>
      <c r="K362" s="58">
        <v>234.89</v>
      </c>
      <c r="L362" s="57" t="s">
        <v>293</v>
      </c>
      <c r="M362" s="56" t="s">
        <v>2</v>
      </c>
      <c r="N362" s="33">
        <v>840.73</v>
      </c>
    </row>
    <row r="363" spans="1:14" ht="31.5">
      <c r="A363" s="57">
        <v>15</v>
      </c>
      <c r="B363" s="51" t="s">
        <v>543</v>
      </c>
      <c r="C363" s="40" t="s">
        <v>57</v>
      </c>
      <c r="D363" s="40">
        <v>2016</v>
      </c>
      <c r="E363" s="40" t="s">
        <v>468</v>
      </c>
      <c r="F363" s="40" t="s">
        <v>1</v>
      </c>
      <c r="G363" s="40" t="s">
        <v>122</v>
      </c>
      <c r="H363" s="57">
        <v>2018</v>
      </c>
      <c r="I363" s="40" t="s">
        <v>70</v>
      </c>
      <c r="J363" s="43" t="s">
        <v>2</v>
      </c>
      <c r="K363" s="9">
        <v>519.47</v>
      </c>
      <c r="L363" s="40" t="s">
        <v>294</v>
      </c>
      <c r="M363" s="56" t="s">
        <v>2</v>
      </c>
      <c r="N363" s="33">
        <v>420.3</v>
      </c>
    </row>
    <row r="364" spans="1:14" ht="31.5">
      <c r="A364" s="56">
        <v>16</v>
      </c>
      <c r="B364" s="51" t="s">
        <v>543</v>
      </c>
      <c r="C364" s="40" t="s">
        <v>59</v>
      </c>
      <c r="D364" s="40">
        <v>2016</v>
      </c>
      <c r="E364" s="40" t="s">
        <v>688</v>
      </c>
      <c r="F364" s="40" t="s">
        <v>1</v>
      </c>
      <c r="G364" s="40" t="s">
        <v>122</v>
      </c>
      <c r="H364" s="57">
        <v>2019</v>
      </c>
      <c r="I364" s="40" t="s">
        <v>70</v>
      </c>
      <c r="J364" s="43" t="s">
        <v>2</v>
      </c>
      <c r="K364" s="9">
        <v>624.12</v>
      </c>
      <c r="L364" s="40" t="s">
        <v>294</v>
      </c>
      <c r="M364" s="56" t="s">
        <v>2</v>
      </c>
      <c r="N364" s="33">
        <v>640.21</v>
      </c>
    </row>
    <row r="365" spans="1:14" ht="31.5">
      <c r="A365" s="56">
        <v>17</v>
      </c>
      <c r="B365" s="51" t="s">
        <v>543</v>
      </c>
      <c r="C365" s="40" t="s">
        <v>59</v>
      </c>
      <c r="D365" s="40">
        <v>2016</v>
      </c>
      <c r="E365" s="40" t="s">
        <v>688</v>
      </c>
      <c r="F365" s="40" t="s">
        <v>1</v>
      </c>
      <c r="G365" s="40" t="s">
        <v>122</v>
      </c>
      <c r="H365" s="57">
        <v>2020</v>
      </c>
      <c r="I365" s="57" t="s">
        <v>25</v>
      </c>
      <c r="J365" s="43" t="s">
        <v>2</v>
      </c>
      <c r="K365" s="9">
        <v>884.9</v>
      </c>
      <c r="L365" s="40" t="s">
        <v>294</v>
      </c>
      <c r="M365" s="56" t="s">
        <v>2</v>
      </c>
      <c r="N365" s="33">
        <v>640.21</v>
      </c>
    </row>
    <row r="366" spans="1:14" ht="31.5">
      <c r="A366" s="57">
        <v>18</v>
      </c>
      <c r="B366" s="51" t="s">
        <v>555</v>
      </c>
      <c r="C366" s="57" t="s">
        <v>57</v>
      </c>
      <c r="D366" s="57">
        <v>2016</v>
      </c>
      <c r="E366" s="57" t="s">
        <v>688</v>
      </c>
      <c r="F366" s="57" t="s">
        <v>1</v>
      </c>
      <c r="G366" s="57" t="s">
        <v>122</v>
      </c>
      <c r="H366" s="40">
        <v>2018</v>
      </c>
      <c r="I366" s="57" t="s">
        <v>70</v>
      </c>
      <c r="J366" s="56" t="s">
        <v>2</v>
      </c>
      <c r="K366" s="58">
        <v>729.89</v>
      </c>
      <c r="L366" s="40" t="s">
        <v>295</v>
      </c>
      <c r="M366" s="56" t="s">
        <v>2</v>
      </c>
      <c r="N366" s="33">
        <v>640.21</v>
      </c>
    </row>
    <row r="367" spans="1:14" ht="31.5">
      <c r="A367" s="56">
        <v>19</v>
      </c>
      <c r="B367" s="51" t="s">
        <v>555</v>
      </c>
      <c r="C367" s="57" t="s">
        <v>59</v>
      </c>
      <c r="D367" s="57">
        <v>2016</v>
      </c>
      <c r="E367" s="57" t="s">
        <v>685</v>
      </c>
      <c r="F367" s="57" t="s">
        <v>1</v>
      </c>
      <c r="G367" s="57" t="s">
        <v>122</v>
      </c>
      <c r="H367" s="40">
        <v>2020</v>
      </c>
      <c r="I367" s="57" t="s">
        <v>25</v>
      </c>
      <c r="J367" s="56" t="s">
        <v>2</v>
      </c>
      <c r="K367" s="33">
        <v>782.56</v>
      </c>
      <c r="L367" s="40" t="s">
        <v>295</v>
      </c>
      <c r="M367" s="56" t="s">
        <v>2</v>
      </c>
      <c r="N367" s="33">
        <v>634.6</v>
      </c>
    </row>
    <row r="368" spans="1:14" ht="31.5">
      <c r="A368" s="56">
        <v>20</v>
      </c>
      <c r="B368" s="51" t="s">
        <v>682</v>
      </c>
      <c r="C368" s="57" t="s">
        <v>57</v>
      </c>
      <c r="D368" s="57">
        <v>2016</v>
      </c>
      <c r="E368" s="57" t="s">
        <v>686</v>
      </c>
      <c r="F368" s="57" t="s">
        <v>1</v>
      </c>
      <c r="G368" s="57" t="s">
        <v>122</v>
      </c>
      <c r="H368" s="57">
        <v>2018</v>
      </c>
      <c r="I368" s="57" t="s">
        <v>70</v>
      </c>
      <c r="J368" s="56" t="s">
        <v>2</v>
      </c>
      <c r="K368" s="58">
        <v>790.64</v>
      </c>
      <c r="L368" s="40" t="s">
        <v>296</v>
      </c>
      <c r="M368" s="56" t="s">
        <v>2</v>
      </c>
      <c r="N368" s="33">
        <v>651.02</v>
      </c>
    </row>
    <row r="369" spans="1:14" ht="31.5">
      <c r="A369" s="56">
        <v>21</v>
      </c>
      <c r="B369" s="51" t="s">
        <v>682</v>
      </c>
      <c r="C369" s="57" t="s">
        <v>59</v>
      </c>
      <c r="D369" s="57">
        <v>2016</v>
      </c>
      <c r="E369" s="57" t="s">
        <v>686</v>
      </c>
      <c r="F369" s="57" t="s">
        <v>1</v>
      </c>
      <c r="G369" s="57" t="s">
        <v>122</v>
      </c>
      <c r="H369" s="57">
        <v>2020</v>
      </c>
      <c r="I369" s="57" t="s">
        <v>70</v>
      </c>
      <c r="J369" s="56" t="s">
        <v>2</v>
      </c>
      <c r="K369" s="58">
        <v>880.39</v>
      </c>
      <c r="L369" s="40" t="s">
        <v>296</v>
      </c>
      <c r="M369" s="56" t="s">
        <v>2</v>
      </c>
      <c r="N369" s="33">
        <v>651.02</v>
      </c>
    </row>
    <row r="370" spans="1:14" ht="31.5">
      <c r="A370" s="57">
        <v>22</v>
      </c>
      <c r="B370" s="51" t="s">
        <v>652</v>
      </c>
      <c r="C370" s="56" t="s">
        <v>57</v>
      </c>
      <c r="D370" s="56">
        <v>2016</v>
      </c>
      <c r="E370" s="56" t="s">
        <v>467</v>
      </c>
      <c r="F370" s="56" t="s">
        <v>1</v>
      </c>
      <c r="G370" s="56" t="s">
        <v>6</v>
      </c>
      <c r="H370" s="56">
        <v>2019</v>
      </c>
      <c r="I370" s="56" t="s">
        <v>70</v>
      </c>
      <c r="J370" s="56" t="s">
        <v>2</v>
      </c>
      <c r="K370" s="33">
        <v>547.74</v>
      </c>
      <c r="L370" s="56" t="s">
        <v>305</v>
      </c>
      <c r="M370" s="56" t="s">
        <v>2</v>
      </c>
      <c r="N370" s="33">
        <v>651.02</v>
      </c>
    </row>
    <row r="371" spans="1:14" ht="31.5">
      <c r="A371" s="56">
        <v>23</v>
      </c>
      <c r="B371" s="51" t="s">
        <v>683</v>
      </c>
      <c r="C371" s="57" t="s">
        <v>57</v>
      </c>
      <c r="D371" s="57">
        <v>2016</v>
      </c>
      <c r="E371" s="57" t="s">
        <v>687</v>
      </c>
      <c r="F371" s="57" t="s">
        <v>1</v>
      </c>
      <c r="G371" s="57" t="s">
        <v>122</v>
      </c>
      <c r="H371" s="40">
        <v>2020</v>
      </c>
      <c r="I371" s="57" t="s">
        <v>102</v>
      </c>
      <c r="J371" s="56" t="s">
        <v>2</v>
      </c>
      <c r="K371" s="58">
        <v>247.59</v>
      </c>
      <c r="L371" s="57" t="s">
        <v>297</v>
      </c>
      <c r="M371" s="56" t="s">
        <v>2</v>
      </c>
      <c r="N371" s="33">
        <v>319.87</v>
      </c>
    </row>
    <row r="372" spans="1:14" ht="31.5">
      <c r="A372" s="56">
        <v>24</v>
      </c>
      <c r="B372" s="51" t="s">
        <v>684</v>
      </c>
      <c r="C372" s="57" t="s">
        <v>57</v>
      </c>
      <c r="D372" s="57">
        <v>2016</v>
      </c>
      <c r="E372" s="57" t="s">
        <v>686</v>
      </c>
      <c r="F372" s="57" t="s">
        <v>1</v>
      </c>
      <c r="G372" s="57" t="s">
        <v>122</v>
      </c>
      <c r="H372" s="57">
        <v>2018</v>
      </c>
      <c r="I372" s="57" t="s">
        <v>70</v>
      </c>
      <c r="J372" s="56" t="s">
        <v>2</v>
      </c>
      <c r="K372" s="58">
        <v>605.05</v>
      </c>
      <c r="L372" s="57" t="s">
        <v>297</v>
      </c>
      <c r="M372" s="56" t="s">
        <v>2</v>
      </c>
      <c r="N372" s="33">
        <v>319.87</v>
      </c>
    </row>
    <row r="373" spans="1:14" ht="47.25">
      <c r="A373" s="57">
        <v>25</v>
      </c>
      <c r="B373" s="51" t="s">
        <v>690</v>
      </c>
      <c r="C373" s="57" t="s">
        <v>57</v>
      </c>
      <c r="D373" s="57">
        <v>2016</v>
      </c>
      <c r="E373" s="57" t="s">
        <v>473</v>
      </c>
      <c r="F373" s="57" t="s">
        <v>10</v>
      </c>
      <c r="G373" s="57" t="s">
        <v>122</v>
      </c>
      <c r="H373" s="57">
        <v>2018</v>
      </c>
      <c r="I373" s="57" t="s">
        <v>70</v>
      </c>
      <c r="J373" s="56" t="s">
        <v>2</v>
      </c>
      <c r="K373" s="58">
        <v>623.95</v>
      </c>
      <c r="L373" s="56" t="s">
        <v>285</v>
      </c>
      <c r="M373" s="70" t="s">
        <v>2</v>
      </c>
      <c r="N373" s="33">
        <v>564.44</v>
      </c>
    </row>
    <row r="374" spans="1:14" ht="47.25">
      <c r="A374" s="56">
        <v>26</v>
      </c>
      <c r="B374" s="51" t="s">
        <v>690</v>
      </c>
      <c r="C374" s="57" t="s">
        <v>59</v>
      </c>
      <c r="D374" s="57">
        <v>2016</v>
      </c>
      <c r="E374" s="57" t="s">
        <v>473</v>
      </c>
      <c r="F374" s="57" t="s">
        <v>10</v>
      </c>
      <c r="G374" s="57" t="s">
        <v>122</v>
      </c>
      <c r="H374" s="57">
        <v>2019</v>
      </c>
      <c r="I374" s="57" t="s">
        <v>70</v>
      </c>
      <c r="J374" s="56" t="s">
        <v>2</v>
      </c>
      <c r="K374" s="58">
        <v>674.43</v>
      </c>
      <c r="L374" s="56" t="s">
        <v>285</v>
      </c>
      <c r="M374" s="70"/>
      <c r="N374" s="33">
        <v>564.44</v>
      </c>
    </row>
    <row r="375" spans="1:14" ht="47.25">
      <c r="A375" s="56">
        <v>27</v>
      </c>
      <c r="B375" s="51" t="s">
        <v>690</v>
      </c>
      <c r="C375" s="57" t="s">
        <v>59</v>
      </c>
      <c r="D375" s="57">
        <v>2016</v>
      </c>
      <c r="E375" s="57" t="s">
        <v>473</v>
      </c>
      <c r="F375" s="57" t="s">
        <v>10</v>
      </c>
      <c r="G375" s="57" t="s">
        <v>122</v>
      </c>
      <c r="H375" s="57">
        <v>2020</v>
      </c>
      <c r="I375" s="57" t="s">
        <v>25</v>
      </c>
      <c r="J375" s="56" t="s">
        <v>2</v>
      </c>
      <c r="K375" s="58">
        <v>733.43</v>
      </c>
      <c r="L375" s="56" t="s">
        <v>285</v>
      </c>
      <c r="M375" s="70"/>
      <c r="N375" s="33">
        <v>564.44</v>
      </c>
    </row>
    <row r="376" spans="1:14" ht="47.25">
      <c r="A376" s="57">
        <v>28</v>
      </c>
      <c r="B376" s="51" t="s">
        <v>691</v>
      </c>
      <c r="C376" s="57" t="s">
        <v>57</v>
      </c>
      <c r="D376" s="57">
        <v>2003</v>
      </c>
      <c r="E376" s="57" t="s">
        <v>717</v>
      </c>
      <c r="F376" s="56" t="s">
        <v>10</v>
      </c>
      <c r="G376" s="56" t="s">
        <v>122</v>
      </c>
      <c r="H376" s="56">
        <v>2019</v>
      </c>
      <c r="I376" s="56" t="s">
        <v>102</v>
      </c>
      <c r="J376" s="56" t="s">
        <v>2</v>
      </c>
      <c r="K376" s="33">
        <v>770.67</v>
      </c>
      <c r="L376" s="56" t="s">
        <v>298</v>
      </c>
      <c r="M376" s="56" t="s">
        <v>2</v>
      </c>
      <c r="N376" s="33">
        <v>637.55</v>
      </c>
    </row>
    <row r="377" spans="1:14" ht="47.25">
      <c r="A377" s="56">
        <v>29</v>
      </c>
      <c r="B377" s="51" t="s">
        <v>691</v>
      </c>
      <c r="C377" s="57" t="s">
        <v>59</v>
      </c>
      <c r="D377" s="57">
        <v>2003</v>
      </c>
      <c r="E377" s="57" t="s">
        <v>717</v>
      </c>
      <c r="F377" s="56" t="s">
        <v>10</v>
      </c>
      <c r="G377" s="56" t="s">
        <v>122</v>
      </c>
      <c r="H377" s="56">
        <v>2020</v>
      </c>
      <c r="I377" s="56" t="s">
        <v>70</v>
      </c>
      <c r="J377" s="56" t="s">
        <v>2</v>
      </c>
      <c r="K377" s="33">
        <v>770.67</v>
      </c>
      <c r="L377" s="56" t="s">
        <v>298</v>
      </c>
      <c r="M377" s="56" t="s">
        <v>2</v>
      </c>
      <c r="N377" s="33">
        <v>637.55</v>
      </c>
    </row>
    <row r="378" spans="1:14" ht="45" customHeight="1">
      <c r="A378" s="56">
        <v>30</v>
      </c>
      <c r="B378" s="56" t="s">
        <v>503</v>
      </c>
      <c r="C378" s="57" t="s">
        <v>59</v>
      </c>
      <c r="D378" s="57">
        <v>2001</v>
      </c>
      <c r="E378" s="57" t="s">
        <v>504</v>
      </c>
      <c r="F378" s="56" t="s">
        <v>10</v>
      </c>
      <c r="G378" s="56" t="s">
        <v>122</v>
      </c>
      <c r="H378" s="56">
        <v>2019</v>
      </c>
      <c r="I378" s="56" t="s">
        <v>70</v>
      </c>
      <c r="J378" s="56" t="s">
        <v>2</v>
      </c>
      <c r="K378" s="33">
        <v>404.35</v>
      </c>
      <c r="L378" s="56" t="s">
        <v>299</v>
      </c>
      <c r="M378" s="56" t="s">
        <v>2</v>
      </c>
      <c r="N378" s="33">
        <v>109.99</v>
      </c>
    </row>
    <row r="379" spans="1:14" ht="31.5">
      <c r="A379" s="56">
        <v>31</v>
      </c>
      <c r="B379" s="57" t="s">
        <v>692</v>
      </c>
      <c r="C379" s="57" t="s">
        <v>57</v>
      </c>
      <c r="D379" s="57">
        <v>2014</v>
      </c>
      <c r="E379" s="57" t="s">
        <v>693</v>
      </c>
      <c r="F379" s="57" t="s">
        <v>10</v>
      </c>
      <c r="G379" s="56" t="s">
        <v>8</v>
      </c>
      <c r="H379" s="56">
        <v>2019</v>
      </c>
      <c r="I379" s="57" t="s">
        <v>70</v>
      </c>
      <c r="J379" s="56" t="s">
        <v>2</v>
      </c>
      <c r="K379" s="58">
        <v>1946</v>
      </c>
      <c r="L379" s="57" t="s">
        <v>300</v>
      </c>
      <c r="M379" s="56" t="s">
        <v>2</v>
      </c>
      <c r="N379" s="33">
        <v>4198</v>
      </c>
    </row>
    <row r="380" spans="1:14" ht="47.25">
      <c r="A380" s="57">
        <v>32</v>
      </c>
      <c r="B380" s="57" t="s">
        <v>601</v>
      </c>
      <c r="C380" s="57" t="s">
        <v>59</v>
      </c>
      <c r="D380" s="57">
        <v>2009</v>
      </c>
      <c r="E380" s="57" t="s">
        <v>598</v>
      </c>
      <c r="F380" s="57" t="s">
        <v>10</v>
      </c>
      <c r="G380" s="56" t="s">
        <v>8</v>
      </c>
      <c r="H380" s="57">
        <v>2019</v>
      </c>
      <c r="I380" s="57" t="s">
        <v>25</v>
      </c>
      <c r="J380" s="46" t="s">
        <v>3</v>
      </c>
      <c r="K380" s="58">
        <v>16528</v>
      </c>
      <c r="L380" s="57" t="s">
        <v>132</v>
      </c>
      <c r="M380" s="56" t="s">
        <v>48</v>
      </c>
      <c r="N380" s="33">
        <v>48090</v>
      </c>
    </row>
    <row r="381" spans="1:14" ht="31.5">
      <c r="A381" s="56">
        <v>33</v>
      </c>
      <c r="B381" s="40" t="s">
        <v>522</v>
      </c>
      <c r="C381" s="57" t="s">
        <v>57</v>
      </c>
      <c r="D381" s="57">
        <v>2015</v>
      </c>
      <c r="E381" s="57" t="s">
        <v>266</v>
      </c>
      <c r="F381" s="57" t="s">
        <v>1</v>
      </c>
      <c r="G381" s="56" t="s">
        <v>8</v>
      </c>
      <c r="H381" s="57">
        <v>2019</v>
      </c>
      <c r="I381" s="57" t="s">
        <v>25</v>
      </c>
      <c r="J381" s="46" t="s">
        <v>3</v>
      </c>
      <c r="K381" s="58">
        <v>15180</v>
      </c>
      <c r="L381" s="57" t="s">
        <v>301</v>
      </c>
      <c r="M381" s="56" t="s">
        <v>48</v>
      </c>
      <c r="N381" s="33">
        <v>2451</v>
      </c>
    </row>
    <row r="382" spans="1:14" ht="55.5" customHeight="1">
      <c r="A382" s="56">
        <v>34</v>
      </c>
      <c r="B382" s="43" t="s">
        <v>530</v>
      </c>
      <c r="C382" s="57" t="s">
        <v>59</v>
      </c>
      <c r="D382" s="57">
        <v>2018</v>
      </c>
      <c r="E382" s="57" t="s">
        <v>694</v>
      </c>
      <c r="F382" s="57" t="s">
        <v>1</v>
      </c>
      <c r="G382" s="57" t="s">
        <v>8</v>
      </c>
      <c r="H382" s="57">
        <v>2019</v>
      </c>
      <c r="I382" s="57" t="s">
        <v>102</v>
      </c>
      <c r="J382" s="56" t="s">
        <v>3</v>
      </c>
      <c r="K382" s="58">
        <v>7115</v>
      </c>
      <c r="L382" s="57" t="s">
        <v>396</v>
      </c>
      <c r="M382" s="56" t="s">
        <v>48</v>
      </c>
      <c r="N382" s="33">
        <v>2077</v>
      </c>
    </row>
    <row r="383" spans="1:14" ht="56.25" customHeight="1">
      <c r="A383" s="56">
        <v>35</v>
      </c>
      <c r="B383" s="43" t="s">
        <v>530</v>
      </c>
      <c r="C383" s="57" t="s">
        <v>59</v>
      </c>
      <c r="D383" s="57">
        <v>2018</v>
      </c>
      <c r="E383" s="57" t="s">
        <v>694</v>
      </c>
      <c r="F383" s="57" t="s">
        <v>1</v>
      </c>
      <c r="G383" s="57" t="s">
        <v>8</v>
      </c>
      <c r="H383" s="57">
        <v>2020</v>
      </c>
      <c r="I383" s="57" t="s">
        <v>70</v>
      </c>
      <c r="J383" s="56" t="s">
        <v>3</v>
      </c>
      <c r="K383" s="58">
        <v>7796</v>
      </c>
      <c r="L383" s="57" t="s">
        <v>396</v>
      </c>
      <c r="M383" s="56" t="s">
        <v>48</v>
      </c>
      <c r="N383" s="33">
        <v>2206</v>
      </c>
    </row>
    <row r="384" spans="1:14" s="38" customFormat="1" ht="41.25" customHeight="1">
      <c r="A384" s="56">
        <v>36</v>
      </c>
      <c r="B384" s="57" t="s">
        <v>574</v>
      </c>
      <c r="C384" s="42" t="s">
        <v>57</v>
      </c>
      <c r="D384" s="42">
        <v>2010</v>
      </c>
      <c r="E384" s="42" t="s">
        <v>662</v>
      </c>
      <c r="F384" s="42" t="s">
        <v>1</v>
      </c>
      <c r="G384" s="42" t="s">
        <v>8</v>
      </c>
      <c r="H384" s="42">
        <v>2019</v>
      </c>
      <c r="I384" s="42" t="s">
        <v>70</v>
      </c>
      <c r="J384" s="42" t="s">
        <v>2</v>
      </c>
      <c r="K384" s="36">
        <v>2122</v>
      </c>
      <c r="L384" s="42" t="s">
        <v>302</v>
      </c>
      <c r="M384" s="42" t="s">
        <v>2</v>
      </c>
      <c r="N384" s="36">
        <v>467</v>
      </c>
    </row>
    <row r="385" spans="1:14" ht="63">
      <c r="A385" s="57">
        <v>37</v>
      </c>
      <c r="B385" s="57" t="s">
        <v>118</v>
      </c>
      <c r="C385" s="57" t="s">
        <v>57</v>
      </c>
      <c r="D385" s="57">
        <v>2017</v>
      </c>
      <c r="E385" s="57" t="s">
        <v>695</v>
      </c>
      <c r="F385" s="57" t="s">
        <v>10</v>
      </c>
      <c r="G385" s="57" t="s">
        <v>8</v>
      </c>
      <c r="H385" s="57">
        <v>2019</v>
      </c>
      <c r="I385" s="57" t="s">
        <v>25</v>
      </c>
      <c r="J385" s="56" t="s">
        <v>2</v>
      </c>
      <c r="K385" s="58">
        <v>3597</v>
      </c>
      <c r="L385" s="57" t="s">
        <v>303</v>
      </c>
      <c r="M385" s="56" t="s">
        <v>2</v>
      </c>
      <c r="N385" s="33">
        <v>2872</v>
      </c>
    </row>
    <row r="386" spans="1:14" ht="47.25">
      <c r="A386" s="56">
        <v>38</v>
      </c>
      <c r="B386" s="43" t="s">
        <v>534</v>
      </c>
      <c r="C386" s="57" t="s">
        <v>57</v>
      </c>
      <c r="D386" s="57">
        <v>2011</v>
      </c>
      <c r="E386" s="57" t="s">
        <v>475</v>
      </c>
      <c r="F386" s="57" t="s">
        <v>10</v>
      </c>
      <c r="G386" s="57" t="s">
        <v>8</v>
      </c>
      <c r="H386" s="57">
        <v>2019</v>
      </c>
      <c r="I386" s="57" t="s">
        <v>25</v>
      </c>
      <c r="J386" s="46" t="s">
        <v>3</v>
      </c>
      <c r="K386" s="58">
        <v>26941.19</v>
      </c>
      <c r="L386" s="57" t="s">
        <v>93</v>
      </c>
      <c r="M386" s="43" t="s">
        <v>0</v>
      </c>
      <c r="N386" s="33" t="s">
        <v>0</v>
      </c>
    </row>
    <row r="387" spans="1:14" ht="31.5">
      <c r="A387" s="56">
        <v>39</v>
      </c>
      <c r="B387" s="43" t="s">
        <v>62</v>
      </c>
      <c r="C387" s="57" t="s">
        <v>57</v>
      </c>
      <c r="D387" s="57">
        <v>2013</v>
      </c>
      <c r="E387" s="57" t="s">
        <v>696</v>
      </c>
      <c r="F387" s="57" t="s">
        <v>10</v>
      </c>
      <c r="G387" s="57" t="s">
        <v>21</v>
      </c>
      <c r="H387" s="57">
        <v>2019</v>
      </c>
      <c r="I387" s="57" t="s">
        <v>25</v>
      </c>
      <c r="J387" s="56" t="s">
        <v>34</v>
      </c>
      <c r="K387" s="58">
        <v>10845.75</v>
      </c>
      <c r="L387" s="57" t="s">
        <v>93</v>
      </c>
      <c r="M387" s="43" t="s">
        <v>0</v>
      </c>
      <c r="N387" s="33" t="s">
        <v>0</v>
      </c>
    </row>
    <row r="388" spans="1:14" ht="47.25">
      <c r="A388" s="57">
        <v>40</v>
      </c>
      <c r="B388" s="40" t="s">
        <v>580</v>
      </c>
      <c r="C388" s="57" t="s">
        <v>59</v>
      </c>
      <c r="D388" s="56">
        <v>2009</v>
      </c>
      <c r="E388" s="57" t="s">
        <v>697</v>
      </c>
      <c r="F388" s="57" t="s">
        <v>1</v>
      </c>
      <c r="G388" s="56" t="s">
        <v>122</v>
      </c>
      <c r="H388" s="57">
        <v>2019</v>
      </c>
      <c r="I388" s="57" t="s">
        <v>25</v>
      </c>
      <c r="J388" s="56" t="s">
        <v>2</v>
      </c>
      <c r="K388" s="58">
        <v>226.3</v>
      </c>
      <c r="L388" s="57" t="s">
        <v>93</v>
      </c>
      <c r="M388" s="43" t="s">
        <v>0</v>
      </c>
      <c r="N388" s="33" t="s">
        <v>0</v>
      </c>
    </row>
    <row r="389" spans="1:14" ht="47.25">
      <c r="A389" s="56">
        <v>41</v>
      </c>
      <c r="B389" s="40" t="s">
        <v>580</v>
      </c>
      <c r="C389" s="56" t="s">
        <v>59</v>
      </c>
      <c r="D389" s="56">
        <v>2009</v>
      </c>
      <c r="E389" s="56" t="s">
        <v>697</v>
      </c>
      <c r="F389" s="56" t="s">
        <v>1</v>
      </c>
      <c r="G389" s="56" t="s">
        <v>122</v>
      </c>
      <c r="H389" s="56">
        <v>2019</v>
      </c>
      <c r="I389" s="57" t="s">
        <v>25</v>
      </c>
      <c r="J389" s="56" t="s">
        <v>2</v>
      </c>
      <c r="K389" s="33">
        <v>115</v>
      </c>
      <c r="L389" s="57" t="s">
        <v>93</v>
      </c>
      <c r="M389" s="43" t="s">
        <v>0</v>
      </c>
      <c r="N389" s="33" t="s">
        <v>0</v>
      </c>
    </row>
    <row r="390" spans="1:14" ht="47.25">
      <c r="A390" s="56">
        <v>42</v>
      </c>
      <c r="B390" s="40" t="s">
        <v>580</v>
      </c>
      <c r="C390" s="57" t="s">
        <v>59</v>
      </c>
      <c r="D390" s="56">
        <v>2009</v>
      </c>
      <c r="E390" s="57" t="s">
        <v>698</v>
      </c>
      <c r="F390" s="57" t="s">
        <v>1</v>
      </c>
      <c r="G390" s="56" t="s">
        <v>122</v>
      </c>
      <c r="H390" s="56">
        <v>2019</v>
      </c>
      <c r="I390" s="57" t="s">
        <v>25</v>
      </c>
      <c r="J390" s="56" t="s">
        <v>2</v>
      </c>
      <c r="K390" s="58">
        <v>79.2</v>
      </c>
      <c r="L390" s="57" t="s">
        <v>93</v>
      </c>
      <c r="M390" s="43" t="s">
        <v>0</v>
      </c>
      <c r="N390" s="33" t="s">
        <v>0</v>
      </c>
    </row>
    <row r="391" spans="1:14" ht="31.5">
      <c r="A391" s="57">
        <v>43</v>
      </c>
      <c r="B391" s="57" t="s">
        <v>479</v>
      </c>
      <c r="C391" s="57" t="s">
        <v>59</v>
      </c>
      <c r="D391" s="57">
        <v>2010</v>
      </c>
      <c r="E391" s="57" t="s">
        <v>699</v>
      </c>
      <c r="F391" s="57" t="s">
        <v>10</v>
      </c>
      <c r="G391" s="41" t="s">
        <v>89</v>
      </c>
      <c r="H391" s="56">
        <v>2019</v>
      </c>
      <c r="I391" s="57" t="s">
        <v>70</v>
      </c>
      <c r="J391" s="56" t="s">
        <v>2</v>
      </c>
      <c r="K391" s="58">
        <v>111.55</v>
      </c>
      <c r="L391" s="57" t="s">
        <v>304</v>
      </c>
      <c r="M391" s="56" t="s">
        <v>2</v>
      </c>
      <c r="N391" s="33">
        <v>1059.33</v>
      </c>
    </row>
    <row r="392" spans="1:14" ht="31.5">
      <c r="A392" s="56">
        <v>44</v>
      </c>
      <c r="B392" s="42" t="s">
        <v>700</v>
      </c>
      <c r="C392" s="42" t="s">
        <v>57</v>
      </c>
      <c r="D392" s="42">
        <v>2013</v>
      </c>
      <c r="E392" s="42" t="s">
        <v>701</v>
      </c>
      <c r="F392" s="42" t="s">
        <v>10</v>
      </c>
      <c r="G392" s="41" t="s">
        <v>89</v>
      </c>
      <c r="H392" s="57">
        <v>2019</v>
      </c>
      <c r="I392" s="57" t="s">
        <v>25</v>
      </c>
      <c r="J392" s="56" t="s">
        <v>2</v>
      </c>
      <c r="K392" s="36">
        <v>133.45</v>
      </c>
      <c r="L392" s="57" t="s">
        <v>93</v>
      </c>
      <c r="M392" s="56" t="s">
        <v>0</v>
      </c>
      <c r="N392" s="33" t="s">
        <v>0</v>
      </c>
    </row>
    <row r="393" spans="1:14" ht="31.5">
      <c r="A393" s="56">
        <v>45</v>
      </c>
      <c r="B393" s="51" t="s">
        <v>702</v>
      </c>
      <c r="C393" s="42" t="s">
        <v>57</v>
      </c>
      <c r="D393" s="42">
        <v>2016</v>
      </c>
      <c r="E393" s="42" t="s">
        <v>687</v>
      </c>
      <c r="F393" s="42" t="s">
        <v>10</v>
      </c>
      <c r="G393" s="42" t="s">
        <v>122</v>
      </c>
      <c r="H393" s="57">
        <v>2019</v>
      </c>
      <c r="I393" s="42" t="s">
        <v>70</v>
      </c>
      <c r="J393" s="56" t="s">
        <v>2</v>
      </c>
      <c r="K393" s="36">
        <v>635.7</v>
      </c>
      <c r="L393" s="56" t="s">
        <v>294</v>
      </c>
      <c r="M393" s="56" t="s">
        <v>2</v>
      </c>
      <c r="N393" s="33">
        <v>640.21</v>
      </c>
    </row>
    <row r="394" spans="1:14" ht="31.5">
      <c r="A394" s="57">
        <v>46</v>
      </c>
      <c r="B394" s="57" t="s">
        <v>306</v>
      </c>
      <c r="C394" s="57" t="s">
        <v>57</v>
      </c>
      <c r="D394" s="57">
        <v>2011</v>
      </c>
      <c r="E394" s="40" t="s">
        <v>703</v>
      </c>
      <c r="F394" s="57" t="s">
        <v>10</v>
      </c>
      <c r="G394" s="41" t="s">
        <v>89</v>
      </c>
      <c r="H394" s="56">
        <v>2020</v>
      </c>
      <c r="I394" s="57" t="s">
        <v>137</v>
      </c>
      <c r="J394" s="56" t="s">
        <v>359</v>
      </c>
      <c r="K394" s="58">
        <v>2916395</v>
      </c>
      <c r="L394" s="57" t="s">
        <v>307</v>
      </c>
      <c r="M394" s="56" t="s">
        <v>359</v>
      </c>
      <c r="N394" s="33">
        <v>979996</v>
      </c>
    </row>
    <row r="395" spans="1:14" ht="31.5">
      <c r="A395" s="56">
        <v>47</v>
      </c>
      <c r="B395" s="57" t="s">
        <v>308</v>
      </c>
      <c r="C395" s="57" t="s">
        <v>57</v>
      </c>
      <c r="D395" s="57">
        <v>2014</v>
      </c>
      <c r="E395" s="57" t="s">
        <v>704</v>
      </c>
      <c r="F395" s="57" t="s">
        <v>10</v>
      </c>
      <c r="G395" s="57" t="s">
        <v>8</v>
      </c>
      <c r="H395" s="57">
        <v>2020</v>
      </c>
      <c r="I395" s="57" t="s">
        <v>25</v>
      </c>
      <c r="J395" s="56" t="s">
        <v>2</v>
      </c>
      <c r="K395" s="58">
        <v>1652</v>
      </c>
      <c r="L395" s="57" t="s">
        <v>309</v>
      </c>
      <c r="M395" s="56" t="s">
        <v>2</v>
      </c>
      <c r="N395" s="33">
        <v>1952</v>
      </c>
    </row>
    <row r="396" spans="1:14" ht="31.5">
      <c r="A396" s="56">
        <v>48</v>
      </c>
      <c r="B396" s="43" t="s">
        <v>530</v>
      </c>
      <c r="C396" s="57" t="s">
        <v>57</v>
      </c>
      <c r="D396" s="57">
        <v>2018</v>
      </c>
      <c r="E396" s="57" t="s">
        <v>705</v>
      </c>
      <c r="F396" s="57" t="s">
        <v>1</v>
      </c>
      <c r="G396" s="57" t="s">
        <v>8</v>
      </c>
      <c r="H396" s="57">
        <v>2020</v>
      </c>
      <c r="I396" s="57" t="s">
        <v>25</v>
      </c>
      <c r="J396" s="56" t="s">
        <v>34</v>
      </c>
      <c r="K396" s="58">
        <v>3319528</v>
      </c>
      <c r="L396" s="57" t="s">
        <v>310</v>
      </c>
      <c r="M396" s="57" t="s">
        <v>34</v>
      </c>
      <c r="N396" s="33"/>
    </row>
    <row r="397" spans="1:14" ht="31.5">
      <c r="A397" s="57">
        <v>49</v>
      </c>
      <c r="B397" s="57" t="s">
        <v>706</v>
      </c>
      <c r="C397" s="57" t="s">
        <v>59</v>
      </c>
      <c r="D397" s="57">
        <v>2011</v>
      </c>
      <c r="E397" s="57" t="s">
        <v>707</v>
      </c>
      <c r="F397" s="57" t="s">
        <v>1</v>
      </c>
      <c r="G397" s="57" t="s">
        <v>242</v>
      </c>
      <c r="H397" s="57">
        <v>2020</v>
      </c>
      <c r="I397" s="57" t="s">
        <v>70</v>
      </c>
      <c r="J397" s="56" t="s">
        <v>2</v>
      </c>
      <c r="K397" s="58">
        <v>815</v>
      </c>
      <c r="L397" s="57" t="s">
        <v>311</v>
      </c>
      <c r="M397" s="56" t="s">
        <v>2</v>
      </c>
      <c r="N397" s="33">
        <v>1044</v>
      </c>
    </row>
    <row r="398" spans="1:14" ht="31.5">
      <c r="A398" s="56">
        <v>50</v>
      </c>
      <c r="B398" s="57" t="s">
        <v>677</v>
      </c>
      <c r="C398" s="57" t="s">
        <v>57</v>
      </c>
      <c r="D398" s="57">
        <v>2002</v>
      </c>
      <c r="E398" s="57" t="s">
        <v>708</v>
      </c>
      <c r="F398" s="57" t="s">
        <v>10</v>
      </c>
      <c r="G398" s="57" t="s">
        <v>21</v>
      </c>
      <c r="H398" s="57">
        <v>2020</v>
      </c>
      <c r="I398" s="57" t="s">
        <v>25</v>
      </c>
      <c r="J398" s="43" t="s">
        <v>63</v>
      </c>
      <c r="K398" s="58">
        <v>375473</v>
      </c>
      <c r="L398" s="57" t="s">
        <v>93</v>
      </c>
      <c r="M398" s="56" t="s">
        <v>0</v>
      </c>
      <c r="N398" s="33" t="s">
        <v>0</v>
      </c>
    </row>
    <row r="399" spans="1:14" ht="47.25">
      <c r="A399" s="56">
        <v>51</v>
      </c>
      <c r="B399" s="40" t="s">
        <v>561</v>
      </c>
      <c r="C399" s="57" t="s">
        <v>57</v>
      </c>
      <c r="D399" s="57">
        <v>2013</v>
      </c>
      <c r="E399" s="57" t="s">
        <v>709</v>
      </c>
      <c r="F399" s="57" t="s">
        <v>10</v>
      </c>
      <c r="G399" s="57" t="s">
        <v>21</v>
      </c>
      <c r="H399" s="57">
        <v>2020</v>
      </c>
      <c r="I399" s="57" t="s">
        <v>25</v>
      </c>
      <c r="J399" s="56" t="s">
        <v>34</v>
      </c>
      <c r="K399" s="58">
        <v>25216.67</v>
      </c>
      <c r="L399" s="57" t="s">
        <v>312</v>
      </c>
      <c r="M399" s="57" t="s">
        <v>34</v>
      </c>
      <c r="N399" s="33">
        <v>7098</v>
      </c>
    </row>
    <row r="400" spans="1:14" ht="15.75" customHeight="1">
      <c r="A400" s="67" t="s">
        <v>322</v>
      </c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</row>
    <row r="401" spans="1:14" s="4" customFormat="1" ht="47.25">
      <c r="A401" s="61">
        <v>1</v>
      </c>
      <c r="B401" s="61" t="s">
        <v>666</v>
      </c>
      <c r="C401" s="61" t="s">
        <v>59</v>
      </c>
      <c r="D401" s="61">
        <v>2016</v>
      </c>
      <c r="E401" s="61" t="s">
        <v>710</v>
      </c>
      <c r="F401" s="61" t="s">
        <v>10</v>
      </c>
      <c r="G401" s="61" t="s">
        <v>6</v>
      </c>
      <c r="H401" s="61">
        <v>2018</v>
      </c>
      <c r="I401" s="61" t="s">
        <v>102</v>
      </c>
      <c r="J401" s="61" t="s">
        <v>2</v>
      </c>
      <c r="K401" s="33">
        <v>625.786</v>
      </c>
      <c r="L401" s="61" t="s">
        <v>314</v>
      </c>
      <c r="M401" s="61" t="s">
        <v>2</v>
      </c>
      <c r="N401" s="61">
        <v>488.15</v>
      </c>
    </row>
    <row r="402" spans="1:14" ht="47.25">
      <c r="A402" s="56">
        <v>2</v>
      </c>
      <c r="B402" s="57" t="s">
        <v>666</v>
      </c>
      <c r="C402" s="56" t="s">
        <v>59</v>
      </c>
      <c r="D402" s="56">
        <v>2016</v>
      </c>
      <c r="E402" s="56" t="s">
        <v>710</v>
      </c>
      <c r="F402" s="56" t="s">
        <v>10</v>
      </c>
      <c r="G402" s="56" t="s">
        <v>6</v>
      </c>
      <c r="H402" s="57">
        <v>2019</v>
      </c>
      <c r="I402" s="56" t="s">
        <v>70</v>
      </c>
      <c r="J402" s="56" t="s">
        <v>2</v>
      </c>
      <c r="K402" s="33">
        <v>1295.9</v>
      </c>
      <c r="L402" s="56" t="s">
        <v>314</v>
      </c>
      <c r="M402" s="56" t="s">
        <v>2</v>
      </c>
      <c r="N402" s="57">
        <v>745.69</v>
      </c>
    </row>
    <row r="403" spans="1:14" ht="47.25">
      <c r="A403" s="56">
        <v>3</v>
      </c>
      <c r="B403" s="57" t="s">
        <v>666</v>
      </c>
      <c r="C403" s="56" t="s">
        <v>59</v>
      </c>
      <c r="D403" s="56">
        <v>2016</v>
      </c>
      <c r="E403" s="56" t="s">
        <v>710</v>
      </c>
      <c r="F403" s="56" t="s">
        <v>10</v>
      </c>
      <c r="G403" s="56" t="s">
        <v>6</v>
      </c>
      <c r="H403" s="57">
        <v>2020</v>
      </c>
      <c r="I403" s="56" t="s">
        <v>58</v>
      </c>
      <c r="J403" s="56" t="s">
        <v>2</v>
      </c>
      <c r="K403" s="33">
        <v>1163.401</v>
      </c>
      <c r="L403" s="56" t="s">
        <v>315</v>
      </c>
      <c r="M403" s="56" t="s">
        <v>2</v>
      </c>
      <c r="N403" s="57">
        <v>1061.72</v>
      </c>
    </row>
    <row r="404" spans="1:14" ht="15.75">
      <c r="A404" s="56">
        <v>4</v>
      </c>
      <c r="B404" s="43" t="s">
        <v>82</v>
      </c>
      <c r="C404" s="56" t="s">
        <v>59</v>
      </c>
      <c r="D404" s="56">
        <v>2018</v>
      </c>
      <c r="E404" s="56" t="s">
        <v>423</v>
      </c>
      <c r="F404" s="56" t="s">
        <v>10</v>
      </c>
      <c r="G404" s="57" t="s">
        <v>21</v>
      </c>
      <c r="H404" s="56">
        <v>2018</v>
      </c>
      <c r="I404" s="56" t="s">
        <v>102</v>
      </c>
      <c r="J404" s="56" t="s">
        <v>34</v>
      </c>
      <c r="K404" s="33">
        <v>3307.25</v>
      </c>
      <c r="L404" s="65" t="s">
        <v>316</v>
      </c>
      <c r="M404" s="57" t="s">
        <v>34</v>
      </c>
      <c r="N404" s="57">
        <v>6732.52</v>
      </c>
    </row>
    <row r="405" spans="1:14" ht="15.75">
      <c r="A405" s="56">
        <v>5</v>
      </c>
      <c r="B405" s="43" t="s">
        <v>82</v>
      </c>
      <c r="C405" s="56" t="s">
        <v>59</v>
      </c>
      <c r="D405" s="56">
        <v>2018</v>
      </c>
      <c r="E405" s="56" t="s">
        <v>423</v>
      </c>
      <c r="F405" s="56" t="s">
        <v>10</v>
      </c>
      <c r="G405" s="57" t="s">
        <v>21</v>
      </c>
      <c r="H405" s="57">
        <v>2019</v>
      </c>
      <c r="I405" s="56" t="s">
        <v>58</v>
      </c>
      <c r="J405" s="56" t="s">
        <v>34</v>
      </c>
      <c r="K405" s="33">
        <v>2714.64</v>
      </c>
      <c r="L405" s="65"/>
      <c r="M405" s="57" t="s">
        <v>34</v>
      </c>
      <c r="N405" s="57">
        <v>6362.87</v>
      </c>
    </row>
    <row r="406" spans="1:14" ht="31.5">
      <c r="A406" s="56">
        <v>6</v>
      </c>
      <c r="B406" s="57" t="s">
        <v>711</v>
      </c>
      <c r="C406" s="56" t="s">
        <v>59</v>
      </c>
      <c r="D406" s="56">
        <v>2011</v>
      </c>
      <c r="E406" s="56" t="s">
        <v>712</v>
      </c>
      <c r="F406" s="56" t="s">
        <v>10</v>
      </c>
      <c r="G406" s="56" t="s">
        <v>104</v>
      </c>
      <c r="H406" s="56">
        <v>2018</v>
      </c>
      <c r="I406" s="56" t="s">
        <v>70</v>
      </c>
      <c r="J406" s="56" t="s">
        <v>2</v>
      </c>
      <c r="K406" s="33">
        <v>3057.96</v>
      </c>
      <c r="L406" s="57" t="s">
        <v>317</v>
      </c>
      <c r="M406" s="57" t="s">
        <v>2</v>
      </c>
      <c r="N406" s="12">
        <v>2885.6</v>
      </c>
    </row>
    <row r="407" spans="1:14" ht="31.5">
      <c r="A407" s="56">
        <v>7</v>
      </c>
      <c r="B407" s="57" t="s">
        <v>711</v>
      </c>
      <c r="C407" s="56" t="s">
        <v>59</v>
      </c>
      <c r="D407" s="56">
        <v>2011</v>
      </c>
      <c r="E407" s="56" t="s">
        <v>712</v>
      </c>
      <c r="F407" s="56" t="s">
        <v>10</v>
      </c>
      <c r="G407" s="56" t="s">
        <v>104</v>
      </c>
      <c r="H407" s="56">
        <v>2019</v>
      </c>
      <c r="I407" s="56" t="s">
        <v>102</v>
      </c>
      <c r="J407" s="56" t="s">
        <v>2</v>
      </c>
      <c r="K407" s="33">
        <v>2935.81</v>
      </c>
      <c r="L407" s="57" t="s">
        <v>317</v>
      </c>
      <c r="M407" s="57" t="s">
        <v>2</v>
      </c>
      <c r="N407" s="57">
        <v>3012.56</v>
      </c>
    </row>
    <row r="408" spans="1:14" ht="31.5">
      <c r="A408" s="56">
        <v>8</v>
      </c>
      <c r="B408" s="40" t="s">
        <v>597</v>
      </c>
      <c r="C408" s="56" t="s">
        <v>59</v>
      </c>
      <c r="D408" s="56">
        <v>2012</v>
      </c>
      <c r="E408" s="56" t="s">
        <v>713</v>
      </c>
      <c r="F408" s="56" t="s">
        <v>10</v>
      </c>
      <c r="G408" s="57" t="s">
        <v>104</v>
      </c>
      <c r="H408" s="57">
        <v>2018</v>
      </c>
      <c r="I408" s="56" t="s">
        <v>58</v>
      </c>
      <c r="J408" s="46" t="s">
        <v>3</v>
      </c>
      <c r="K408" s="33">
        <v>80432.33</v>
      </c>
      <c r="L408" s="57" t="s">
        <v>318</v>
      </c>
      <c r="M408" s="57" t="s">
        <v>3</v>
      </c>
      <c r="N408" s="57">
        <v>43020.33</v>
      </c>
    </row>
    <row r="409" spans="1:14" ht="42.75" customHeight="1">
      <c r="A409" s="56">
        <v>9</v>
      </c>
      <c r="B409" s="43" t="s">
        <v>530</v>
      </c>
      <c r="C409" s="56" t="s">
        <v>59</v>
      </c>
      <c r="D409" s="56">
        <v>2018</v>
      </c>
      <c r="E409" s="56" t="s">
        <v>714</v>
      </c>
      <c r="F409" s="56" t="s">
        <v>1</v>
      </c>
      <c r="G409" s="57" t="s">
        <v>104</v>
      </c>
      <c r="H409" s="57">
        <v>2018</v>
      </c>
      <c r="I409" s="56" t="s">
        <v>102</v>
      </c>
      <c r="J409" s="46" t="s">
        <v>3</v>
      </c>
      <c r="K409" s="33">
        <v>9992.06</v>
      </c>
      <c r="L409" s="57" t="s">
        <v>93</v>
      </c>
      <c r="M409" s="56" t="s">
        <v>0</v>
      </c>
      <c r="N409" s="33" t="s">
        <v>0</v>
      </c>
    </row>
    <row r="410" spans="1:14" ht="55.5" customHeight="1">
      <c r="A410" s="56">
        <v>10</v>
      </c>
      <c r="B410" s="43" t="s">
        <v>530</v>
      </c>
      <c r="C410" s="56" t="s">
        <v>59</v>
      </c>
      <c r="D410" s="56">
        <v>2018</v>
      </c>
      <c r="E410" s="56" t="s">
        <v>714</v>
      </c>
      <c r="F410" s="56" t="s">
        <v>1</v>
      </c>
      <c r="G410" s="57" t="s">
        <v>104</v>
      </c>
      <c r="H410" s="57">
        <v>2019</v>
      </c>
      <c r="I410" s="56" t="s">
        <v>102</v>
      </c>
      <c r="J410" s="46" t="s">
        <v>3</v>
      </c>
      <c r="K410" s="33">
        <v>7933.07</v>
      </c>
      <c r="L410" s="57" t="s">
        <v>93</v>
      </c>
      <c r="M410" s="56" t="s">
        <v>0</v>
      </c>
      <c r="N410" s="33" t="s">
        <v>0</v>
      </c>
    </row>
    <row r="411" spans="1:14" ht="57" customHeight="1">
      <c r="A411" s="56">
        <v>11</v>
      </c>
      <c r="B411" s="43" t="s">
        <v>530</v>
      </c>
      <c r="C411" s="56" t="s">
        <v>59</v>
      </c>
      <c r="D411" s="56">
        <v>2018</v>
      </c>
      <c r="E411" s="56" t="s">
        <v>714</v>
      </c>
      <c r="F411" s="56" t="s">
        <v>1</v>
      </c>
      <c r="G411" s="57" t="s">
        <v>21</v>
      </c>
      <c r="H411" s="57">
        <v>2020</v>
      </c>
      <c r="I411" s="56" t="s">
        <v>25</v>
      </c>
      <c r="J411" s="46" t="s">
        <v>3</v>
      </c>
      <c r="K411" s="33">
        <v>9322.27</v>
      </c>
      <c r="L411" s="57" t="s">
        <v>93</v>
      </c>
      <c r="M411" s="56" t="s">
        <v>0</v>
      </c>
      <c r="N411" s="33" t="s">
        <v>0</v>
      </c>
    </row>
    <row r="412" spans="1:14" s="4" customFormat="1" ht="47.25">
      <c r="A412" s="56">
        <v>12</v>
      </c>
      <c r="B412" s="56" t="s">
        <v>563</v>
      </c>
      <c r="C412" s="56" t="s">
        <v>59</v>
      </c>
      <c r="D412" s="56">
        <v>2011</v>
      </c>
      <c r="E412" s="56" t="s">
        <v>715</v>
      </c>
      <c r="F412" s="56" t="s">
        <v>1</v>
      </c>
      <c r="G412" s="56" t="s">
        <v>104</v>
      </c>
      <c r="H412" s="56">
        <v>2018</v>
      </c>
      <c r="I412" s="56" t="s">
        <v>58</v>
      </c>
      <c r="J412" s="46" t="s">
        <v>3</v>
      </c>
      <c r="K412" s="33">
        <v>12740</v>
      </c>
      <c r="L412" s="56" t="s">
        <v>319</v>
      </c>
      <c r="M412" s="56" t="s">
        <v>3</v>
      </c>
      <c r="N412" s="56">
        <v>4461.73</v>
      </c>
    </row>
    <row r="413" spans="1:14" ht="27" customHeight="1">
      <c r="A413" s="67" t="s">
        <v>321</v>
      </c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</row>
    <row r="414" spans="1:14" ht="52.5" customHeight="1">
      <c r="A414" s="57">
        <v>1</v>
      </c>
      <c r="B414" s="57" t="s">
        <v>499</v>
      </c>
      <c r="C414" s="57" t="s">
        <v>57</v>
      </c>
      <c r="D414" s="57">
        <v>2016</v>
      </c>
      <c r="E414" s="57" t="s">
        <v>719</v>
      </c>
      <c r="F414" s="56" t="s">
        <v>1</v>
      </c>
      <c r="G414" s="57" t="s">
        <v>6</v>
      </c>
      <c r="H414" s="57">
        <v>2019</v>
      </c>
      <c r="I414" s="57" t="s">
        <v>70</v>
      </c>
      <c r="J414" s="57" t="s">
        <v>2</v>
      </c>
      <c r="K414" s="58">
        <v>5965</v>
      </c>
      <c r="L414" s="57" t="s">
        <v>369</v>
      </c>
      <c r="M414" s="57" t="s">
        <v>2</v>
      </c>
      <c r="N414" s="58">
        <v>4338</v>
      </c>
    </row>
    <row r="415" spans="1:14" ht="40.5" customHeight="1">
      <c r="A415" s="57">
        <v>2</v>
      </c>
      <c r="B415" s="51" t="s">
        <v>554</v>
      </c>
      <c r="C415" s="57" t="s">
        <v>57</v>
      </c>
      <c r="D415" s="57">
        <v>2016</v>
      </c>
      <c r="E415" s="57" t="s">
        <v>720</v>
      </c>
      <c r="F415" s="56" t="s">
        <v>1</v>
      </c>
      <c r="G415" s="57" t="s">
        <v>6</v>
      </c>
      <c r="H415" s="57">
        <v>2019</v>
      </c>
      <c r="I415" s="57" t="s">
        <v>70</v>
      </c>
      <c r="J415" s="57" t="s">
        <v>2</v>
      </c>
      <c r="K415" s="58">
        <v>5573</v>
      </c>
      <c r="L415" s="57" t="s">
        <v>370</v>
      </c>
      <c r="M415" s="65" t="s">
        <v>2</v>
      </c>
      <c r="N415" s="69">
        <v>3730</v>
      </c>
    </row>
    <row r="416" spans="1:14" ht="54.75" customHeight="1">
      <c r="A416" s="57">
        <v>3</v>
      </c>
      <c r="B416" s="51" t="s">
        <v>553</v>
      </c>
      <c r="C416" s="57" t="s">
        <v>57</v>
      </c>
      <c r="D416" s="57">
        <v>2016</v>
      </c>
      <c r="E416" s="57" t="s">
        <v>552</v>
      </c>
      <c r="F416" s="56" t="s">
        <v>1</v>
      </c>
      <c r="G416" s="57" t="s">
        <v>6</v>
      </c>
      <c r="H416" s="57">
        <v>2019</v>
      </c>
      <c r="I416" s="57" t="s">
        <v>70</v>
      </c>
      <c r="J416" s="57" t="s">
        <v>2</v>
      </c>
      <c r="K416" s="58">
        <v>5573</v>
      </c>
      <c r="L416" s="57" t="s">
        <v>370</v>
      </c>
      <c r="M416" s="65"/>
      <c r="N416" s="69"/>
    </row>
    <row r="417" spans="1:14" ht="57.75" customHeight="1">
      <c r="A417" s="57">
        <v>4</v>
      </c>
      <c r="B417" s="51" t="s">
        <v>718</v>
      </c>
      <c r="C417" s="57" t="s">
        <v>57</v>
      </c>
      <c r="D417" s="57">
        <v>2016</v>
      </c>
      <c r="E417" s="57" t="s">
        <v>552</v>
      </c>
      <c r="F417" s="56" t="s">
        <v>1</v>
      </c>
      <c r="G417" s="57" t="s">
        <v>6</v>
      </c>
      <c r="H417" s="57">
        <v>2019</v>
      </c>
      <c r="I417" s="57" t="s">
        <v>25</v>
      </c>
      <c r="J417" s="57" t="s">
        <v>2</v>
      </c>
      <c r="K417" s="58">
        <v>5219</v>
      </c>
      <c r="L417" s="57" t="s">
        <v>371</v>
      </c>
      <c r="M417" s="57" t="s">
        <v>2</v>
      </c>
      <c r="N417" s="58">
        <v>3617</v>
      </c>
    </row>
    <row r="418" spans="1:14" ht="62.25" customHeight="1">
      <c r="A418" s="57">
        <v>5</v>
      </c>
      <c r="B418" s="51" t="s">
        <v>543</v>
      </c>
      <c r="C418" s="57" t="s">
        <v>57</v>
      </c>
      <c r="D418" s="57">
        <v>2016</v>
      </c>
      <c r="E418" s="57" t="s">
        <v>720</v>
      </c>
      <c r="F418" s="56" t="s">
        <v>1</v>
      </c>
      <c r="G418" s="57" t="s">
        <v>6</v>
      </c>
      <c r="H418" s="57">
        <v>2019</v>
      </c>
      <c r="I418" s="57" t="s">
        <v>25</v>
      </c>
      <c r="J418" s="57" t="s">
        <v>2</v>
      </c>
      <c r="K418" s="58">
        <v>5281</v>
      </c>
      <c r="L418" s="57" t="s">
        <v>371</v>
      </c>
      <c r="M418" s="57" t="s">
        <v>2</v>
      </c>
      <c r="N418" s="58">
        <v>3617</v>
      </c>
    </row>
    <row r="419" spans="1:14" ht="31.5">
      <c r="A419" s="57">
        <v>6</v>
      </c>
      <c r="B419" s="56" t="s">
        <v>766</v>
      </c>
      <c r="C419" s="57" t="s">
        <v>57</v>
      </c>
      <c r="D419" s="57">
        <v>2016</v>
      </c>
      <c r="E419" s="57" t="s">
        <v>720</v>
      </c>
      <c r="F419" s="56" t="s">
        <v>1</v>
      </c>
      <c r="G419" s="57" t="s">
        <v>6</v>
      </c>
      <c r="H419" s="57">
        <v>2019</v>
      </c>
      <c r="I419" s="57" t="s">
        <v>25</v>
      </c>
      <c r="J419" s="57" t="s">
        <v>2</v>
      </c>
      <c r="K419" s="58">
        <v>6092</v>
      </c>
      <c r="L419" s="57" t="s">
        <v>372</v>
      </c>
      <c r="M419" s="57" t="s">
        <v>2</v>
      </c>
      <c r="N419" s="58">
        <v>4338</v>
      </c>
    </row>
    <row r="420" spans="1:14" ht="31.5">
      <c r="A420" s="57">
        <v>7</v>
      </c>
      <c r="B420" s="57" t="s">
        <v>690</v>
      </c>
      <c r="C420" s="57" t="s">
        <v>57</v>
      </c>
      <c r="D420" s="57">
        <v>2016</v>
      </c>
      <c r="E420" s="57" t="s">
        <v>195</v>
      </c>
      <c r="F420" s="56" t="s">
        <v>10</v>
      </c>
      <c r="G420" s="57" t="s">
        <v>6</v>
      </c>
      <c r="H420" s="57">
        <v>2020</v>
      </c>
      <c r="I420" s="57" t="s">
        <v>70</v>
      </c>
      <c r="J420" s="57" t="s">
        <v>2</v>
      </c>
      <c r="K420" s="58">
        <v>6856</v>
      </c>
      <c r="L420" s="57" t="s">
        <v>323</v>
      </c>
      <c r="M420" s="57" t="s">
        <v>2</v>
      </c>
      <c r="N420" s="58">
        <v>5965</v>
      </c>
    </row>
    <row r="421" spans="1:14" s="38" customFormat="1" ht="31.5">
      <c r="A421" s="57">
        <v>8</v>
      </c>
      <c r="B421" s="56" t="s">
        <v>518</v>
      </c>
      <c r="C421" s="42" t="s">
        <v>57</v>
      </c>
      <c r="D421" s="42">
        <v>2014</v>
      </c>
      <c r="E421" s="18" t="s">
        <v>657</v>
      </c>
      <c r="F421" s="42" t="s">
        <v>1</v>
      </c>
      <c r="G421" s="42" t="s">
        <v>104</v>
      </c>
      <c r="H421" s="42">
        <v>2020</v>
      </c>
      <c r="I421" s="42" t="s">
        <v>70</v>
      </c>
      <c r="J421" s="42" t="s">
        <v>2</v>
      </c>
      <c r="K421" s="36">
        <v>1945</v>
      </c>
      <c r="L421" s="42" t="s">
        <v>320</v>
      </c>
      <c r="M421" s="42" t="s">
        <v>2</v>
      </c>
      <c r="N421" s="36">
        <v>627</v>
      </c>
    </row>
    <row r="422" spans="1:14" ht="15.75" customHeight="1">
      <c r="A422" s="67" t="s">
        <v>324</v>
      </c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</row>
    <row r="423" spans="1:14" ht="47.25">
      <c r="A423" s="56">
        <v>1</v>
      </c>
      <c r="B423" s="57" t="s">
        <v>670</v>
      </c>
      <c r="C423" s="56" t="s">
        <v>57</v>
      </c>
      <c r="D423" s="56">
        <v>2003</v>
      </c>
      <c r="E423" s="56" t="s">
        <v>134</v>
      </c>
      <c r="F423" s="43" t="s">
        <v>10</v>
      </c>
      <c r="G423" s="57" t="s">
        <v>6</v>
      </c>
      <c r="H423" s="56">
        <v>2018</v>
      </c>
      <c r="I423" s="57" t="s">
        <v>25</v>
      </c>
      <c r="J423" s="56" t="s">
        <v>2</v>
      </c>
      <c r="K423" s="58">
        <v>645.64</v>
      </c>
      <c r="L423" s="42" t="s">
        <v>325</v>
      </c>
      <c r="M423" s="42" t="s">
        <v>2</v>
      </c>
      <c r="N423" s="36">
        <v>482.96</v>
      </c>
    </row>
    <row r="424" spans="1:14" ht="47.25">
      <c r="A424" s="56">
        <v>2</v>
      </c>
      <c r="B424" s="57" t="s">
        <v>670</v>
      </c>
      <c r="C424" s="56" t="s">
        <v>57</v>
      </c>
      <c r="D424" s="56">
        <v>2003</v>
      </c>
      <c r="E424" s="56" t="s">
        <v>134</v>
      </c>
      <c r="F424" s="43" t="s">
        <v>10</v>
      </c>
      <c r="G424" s="57" t="s">
        <v>6</v>
      </c>
      <c r="H424" s="56">
        <v>2018</v>
      </c>
      <c r="I424" s="57" t="s">
        <v>25</v>
      </c>
      <c r="J424" s="56" t="s">
        <v>2</v>
      </c>
      <c r="K424" s="58">
        <v>656.88</v>
      </c>
      <c r="L424" s="42" t="s">
        <v>325</v>
      </c>
      <c r="M424" s="42" t="s">
        <v>2</v>
      </c>
      <c r="N424" s="36">
        <v>482.96</v>
      </c>
    </row>
    <row r="425" spans="1:14" ht="47.25">
      <c r="A425" s="56">
        <v>3</v>
      </c>
      <c r="B425" s="57" t="s">
        <v>670</v>
      </c>
      <c r="C425" s="56" t="s">
        <v>57</v>
      </c>
      <c r="D425" s="56">
        <v>2003</v>
      </c>
      <c r="E425" s="56" t="s">
        <v>474</v>
      </c>
      <c r="F425" s="43" t="s">
        <v>10</v>
      </c>
      <c r="G425" s="57" t="s">
        <v>6</v>
      </c>
      <c r="H425" s="56">
        <v>2018</v>
      </c>
      <c r="I425" s="57" t="s">
        <v>70</v>
      </c>
      <c r="J425" s="56" t="s">
        <v>2</v>
      </c>
      <c r="K425" s="58">
        <v>637.56</v>
      </c>
      <c r="L425" s="42" t="s">
        <v>325</v>
      </c>
      <c r="M425" s="42" t="s">
        <v>2</v>
      </c>
      <c r="N425" s="36">
        <v>482.96</v>
      </c>
    </row>
    <row r="426" spans="1:14" ht="47.25">
      <c r="A426" s="56">
        <v>4</v>
      </c>
      <c r="B426" s="57" t="s">
        <v>670</v>
      </c>
      <c r="C426" s="56" t="s">
        <v>57</v>
      </c>
      <c r="D426" s="56">
        <v>2003</v>
      </c>
      <c r="E426" s="56" t="s">
        <v>474</v>
      </c>
      <c r="F426" s="43" t="s">
        <v>10</v>
      </c>
      <c r="G426" s="57" t="s">
        <v>6</v>
      </c>
      <c r="H426" s="56">
        <v>2018</v>
      </c>
      <c r="I426" s="57" t="s">
        <v>70</v>
      </c>
      <c r="J426" s="56" t="s">
        <v>2</v>
      </c>
      <c r="K426" s="58">
        <v>637.61</v>
      </c>
      <c r="L426" s="42" t="s">
        <v>325</v>
      </c>
      <c r="M426" s="42" t="s">
        <v>2</v>
      </c>
      <c r="N426" s="36">
        <v>482.96</v>
      </c>
    </row>
    <row r="427" spans="1:14" ht="47.25">
      <c r="A427" s="56">
        <v>5</v>
      </c>
      <c r="B427" s="57" t="s">
        <v>670</v>
      </c>
      <c r="C427" s="56" t="s">
        <v>57</v>
      </c>
      <c r="D427" s="56">
        <v>2003</v>
      </c>
      <c r="E427" s="56" t="s">
        <v>474</v>
      </c>
      <c r="F427" s="43" t="s">
        <v>10</v>
      </c>
      <c r="G427" s="57" t="s">
        <v>6</v>
      </c>
      <c r="H427" s="56">
        <v>2018</v>
      </c>
      <c r="I427" s="57" t="s">
        <v>25</v>
      </c>
      <c r="J427" s="56" t="s">
        <v>2</v>
      </c>
      <c r="K427" s="58">
        <v>624</v>
      </c>
      <c r="L427" s="42" t="s">
        <v>325</v>
      </c>
      <c r="M427" s="42" t="s">
        <v>2</v>
      </c>
      <c r="N427" s="36">
        <v>482.96</v>
      </c>
    </row>
    <row r="428" spans="1:14" ht="31.5">
      <c r="A428" s="56">
        <v>6</v>
      </c>
      <c r="B428" s="57" t="s">
        <v>670</v>
      </c>
      <c r="C428" s="56" t="s">
        <v>59</v>
      </c>
      <c r="D428" s="56">
        <v>2003</v>
      </c>
      <c r="E428" s="56" t="s">
        <v>474</v>
      </c>
      <c r="F428" s="56" t="s">
        <v>10</v>
      </c>
      <c r="G428" s="57" t="s">
        <v>6</v>
      </c>
      <c r="H428" s="56">
        <v>2018</v>
      </c>
      <c r="I428" s="57" t="s">
        <v>25</v>
      </c>
      <c r="J428" s="56" t="s">
        <v>2</v>
      </c>
      <c r="K428" s="58">
        <v>554.24</v>
      </c>
      <c r="L428" s="57" t="s">
        <v>93</v>
      </c>
      <c r="M428" s="42"/>
      <c r="N428" s="33" t="s">
        <v>0</v>
      </c>
    </row>
    <row r="429" spans="1:14" ht="31.5">
      <c r="A429" s="56">
        <v>7</v>
      </c>
      <c r="B429" s="56" t="s">
        <v>221</v>
      </c>
      <c r="C429" s="57" t="s">
        <v>59</v>
      </c>
      <c r="D429" s="57">
        <v>2009</v>
      </c>
      <c r="E429" s="57" t="s">
        <v>124</v>
      </c>
      <c r="F429" s="56" t="s">
        <v>1</v>
      </c>
      <c r="G429" s="57" t="s">
        <v>6</v>
      </c>
      <c r="H429" s="56">
        <v>2018</v>
      </c>
      <c r="I429" s="57" t="s">
        <v>70</v>
      </c>
      <c r="J429" s="56" t="s">
        <v>2</v>
      </c>
      <c r="K429" s="58">
        <v>499.05</v>
      </c>
      <c r="L429" s="57" t="s">
        <v>93</v>
      </c>
      <c r="M429" s="56" t="s">
        <v>0</v>
      </c>
      <c r="N429" s="33" t="s">
        <v>0</v>
      </c>
    </row>
    <row r="430" spans="1:14" ht="31.5">
      <c r="A430" s="56">
        <v>8</v>
      </c>
      <c r="B430" s="56" t="s">
        <v>221</v>
      </c>
      <c r="C430" s="47" t="s">
        <v>59</v>
      </c>
      <c r="D430" s="57">
        <v>2009</v>
      </c>
      <c r="E430" s="57" t="s">
        <v>124</v>
      </c>
      <c r="F430" s="47" t="s">
        <v>1</v>
      </c>
      <c r="G430" s="57" t="s">
        <v>6</v>
      </c>
      <c r="H430" s="47">
        <v>2019</v>
      </c>
      <c r="I430" s="57" t="s">
        <v>70</v>
      </c>
      <c r="J430" s="56" t="s">
        <v>2</v>
      </c>
      <c r="K430" s="58">
        <v>614.83</v>
      </c>
      <c r="L430" s="57" t="s">
        <v>93</v>
      </c>
      <c r="M430" s="56" t="s">
        <v>0</v>
      </c>
      <c r="N430" s="33" t="s">
        <v>0</v>
      </c>
    </row>
    <row r="431" spans="1:14" ht="31.5">
      <c r="A431" s="56">
        <v>9</v>
      </c>
      <c r="B431" s="56" t="s">
        <v>221</v>
      </c>
      <c r="C431" s="47" t="s">
        <v>59</v>
      </c>
      <c r="D431" s="47">
        <v>2009</v>
      </c>
      <c r="E431" s="57" t="s">
        <v>124</v>
      </c>
      <c r="F431" s="47" t="s">
        <v>1</v>
      </c>
      <c r="G431" s="57" t="s">
        <v>6</v>
      </c>
      <c r="H431" s="47">
        <v>2020</v>
      </c>
      <c r="I431" s="57" t="s">
        <v>88</v>
      </c>
      <c r="J431" s="56" t="s">
        <v>2</v>
      </c>
      <c r="K431" s="58">
        <v>570.63</v>
      </c>
      <c r="L431" s="57" t="s">
        <v>93</v>
      </c>
      <c r="M431" s="56" t="s">
        <v>0</v>
      </c>
      <c r="N431" s="33" t="s">
        <v>0</v>
      </c>
    </row>
    <row r="432" spans="1:14" ht="31.5">
      <c r="A432" s="56">
        <v>10</v>
      </c>
      <c r="B432" s="57" t="s">
        <v>535</v>
      </c>
      <c r="C432" s="57" t="s">
        <v>57</v>
      </c>
      <c r="D432" s="57">
        <v>2015</v>
      </c>
      <c r="E432" s="56" t="s">
        <v>426</v>
      </c>
      <c r="F432" s="56" t="s">
        <v>1</v>
      </c>
      <c r="G432" s="57" t="s">
        <v>6</v>
      </c>
      <c r="H432" s="56">
        <v>2018</v>
      </c>
      <c r="I432" s="57" t="s">
        <v>70</v>
      </c>
      <c r="J432" s="46" t="s">
        <v>3</v>
      </c>
      <c r="K432" s="58">
        <v>52.06</v>
      </c>
      <c r="L432" s="57" t="s">
        <v>93</v>
      </c>
      <c r="M432" s="56" t="s">
        <v>0</v>
      </c>
      <c r="N432" s="33" t="s">
        <v>0</v>
      </c>
    </row>
    <row r="433" spans="1:14" ht="56.25" customHeight="1">
      <c r="A433" s="56">
        <v>11</v>
      </c>
      <c r="B433" s="43" t="s">
        <v>491</v>
      </c>
      <c r="C433" s="47" t="s">
        <v>59</v>
      </c>
      <c r="D433" s="47">
        <v>2009</v>
      </c>
      <c r="E433" s="57" t="s">
        <v>721</v>
      </c>
      <c r="F433" s="47" t="s">
        <v>1</v>
      </c>
      <c r="G433" s="57" t="s">
        <v>6</v>
      </c>
      <c r="H433" s="47">
        <v>2020</v>
      </c>
      <c r="I433" s="57" t="s">
        <v>70</v>
      </c>
      <c r="J433" s="46" t="s">
        <v>3</v>
      </c>
      <c r="K433" s="58">
        <v>100.39</v>
      </c>
      <c r="L433" s="57" t="s">
        <v>93</v>
      </c>
      <c r="M433" s="56" t="s">
        <v>0</v>
      </c>
      <c r="N433" s="33" t="s">
        <v>0</v>
      </c>
    </row>
    <row r="434" spans="1:14" ht="31.5">
      <c r="A434" s="56">
        <v>12</v>
      </c>
      <c r="B434" s="43" t="s">
        <v>491</v>
      </c>
      <c r="C434" s="41" t="s">
        <v>59</v>
      </c>
      <c r="D434" s="41">
        <v>2009</v>
      </c>
      <c r="E434" s="57" t="s">
        <v>205</v>
      </c>
      <c r="F434" s="41" t="s">
        <v>1</v>
      </c>
      <c r="G434" s="40" t="s">
        <v>6</v>
      </c>
      <c r="H434" s="41">
        <v>2020</v>
      </c>
      <c r="I434" s="57" t="s">
        <v>25</v>
      </c>
      <c r="J434" s="46" t="s">
        <v>3</v>
      </c>
      <c r="K434" s="9">
        <v>162.14</v>
      </c>
      <c r="L434" s="57" t="s">
        <v>93</v>
      </c>
      <c r="M434" s="56" t="s">
        <v>0</v>
      </c>
      <c r="N434" s="33" t="s">
        <v>0</v>
      </c>
    </row>
    <row r="435" spans="1:14" ht="31.5">
      <c r="A435" s="56">
        <v>13</v>
      </c>
      <c r="B435" s="43" t="s">
        <v>722</v>
      </c>
      <c r="C435" s="47" t="s">
        <v>57</v>
      </c>
      <c r="D435" s="47">
        <v>2014</v>
      </c>
      <c r="E435" s="57" t="s">
        <v>723</v>
      </c>
      <c r="F435" s="41" t="s">
        <v>10</v>
      </c>
      <c r="G435" s="57" t="s">
        <v>6</v>
      </c>
      <c r="H435" s="47">
        <v>2020</v>
      </c>
      <c r="I435" s="57" t="s">
        <v>25</v>
      </c>
      <c r="J435" s="46" t="s">
        <v>3</v>
      </c>
      <c r="K435" s="58">
        <v>94.94</v>
      </c>
      <c r="L435" s="57" t="s">
        <v>93</v>
      </c>
      <c r="M435" s="56" t="s">
        <v>0</v>
      </c>
      <c r="N435" s="33" t="s">
        <v>0</v>
      </c>
    </row>
    <row r="436" spans="1:14" ht="31.5">
      <c r="A436" s="56">
        <v>14</v>
      </c>
      <c r="B436" s="43" t="s">
        <v>722</v>
      </c>
      <c r="C436" s="47" t="s">
        <v>57</v>
      </c>
      <c r="D436" s="47">
        <v>2014</v>
      </c>
      <c r="E436" s="57" t="s">
        <v>723</v>
      </c>
      <c r="F436" s="41" t="s">
        <v>10</v>
      </c>
      <c r="G436" s="57" t="s">
        <v>6</v>
      </c>
      <c r="H436" s="47">
        <v>2020</v>
      </c>
      <c r="I436" s="57" t="s">
        <v>25</v>
      </c>
      <c r="J436" s="46" t="s">
        <v>3</v>
      </c>
      <c r="K436" s="58">
        <v>97.29</v>
      </c>
      <c r="L436" s="57" t="s">
        <v>93</v>
      </c>
      <c r="M436" s="56" t="s">
        <v>0</v>
      </c>
      <c r="N436" s="33" t="s">
        <v>0</v>
      </c>
    </row>
    <row r="437" spans="1:14" ht="31.5">
      <c r="A437" s="56">
        <v>15</v>
      </c>
      <c r="B437" s="43" t="s">
        <v>490</v>
      </c>
      <c r="C437" s="57" t="s">
        <v>57</v>
      </c>
      <c r="D437" s="57">
        <v>2013</v>
      </c>
      <c r="E437" s="57" t="s">
        <v>480</v>
      </c>
      <c r="F437" s="56" t="s">
        <v>1</v>
      </c>
      <c r="G437" s="57" t="s">
        <v>8</v>
      </c>
      <c r="H437" s="56">
        <v>2018</v>
      </c>
      <c r="I437" s="57" t="s">
        <v>70</v>
      </c>
      <c r="J437" s="46" t="s">
        <v>3</v>
      </c>
      <c r="K437" s="58">
        <v>424773.58</v>
      </c>
      <c r="L437" s="57" t="s">
        <v>93</v>
      </c>
      <c r="M437" s="56" t="s">
        <v>0</v>
      </c>
      <c r="N437" s="33" t="s">
        <v>0</v>
      </c>
    </row>
    <row r="438" spans="1:14" ht="31.5">
      <c r="A438" s="56">
        <v>16</v>
      </c>
      <c r="B438" s="57" t="s">
        <v>326</v>
      </c>
      <c r="C438" s="47" t="s">
        <v>59</v>
      </c>
      <c r="D438" s="47">
        <v>2014</v>
      </c>
      <c r="E438" s="57" t="s">
        <v>724</v>
      </c>
      <c r="F438" s="47" t="s">
        <v>10</v>
      </c>
      <c r="G438" s="57" t="s">
        <v>21</v>
      </c>
      <c r="H438" s="56">
        <v>2018</v>
      </c>
      <c r="I438" s="57" t="s">
        <v>70</v>
      </c>
      <c r="J438" s="46" t="s">
        <v>3</v>
      </c>
      <c r="K438" s="58">
        <v>230.47</v>
      </c>
      <c r="L438" s="57" t="s">
        <v>93</v>
      </c>
      <c r="M438" s="56" t="s">
        <v>0</v>
      </c>
      <c r="N438" s="33" t="s">
        <v>0</v>
      </c>
    </row>
    <row r="439" spans="1:14" ht="47.25">
      <c r="A439" s="56">
        <v>17</v>
      </c>
      <c r="B439" s="57" t="s">
        <v>139</v>
      </c>
      <c r="C439" s="47" t="s">
        <v>59</v>
      </c>
      <c r="D439" s="47">
        <v>2017</v>
      </c>
      <c r="E439" s="57" t="s">
        <v>455</v>
      </c>
      <c r="F439" s="47" t="s">
        <v>10</v>
      </c>
      <c r="G439" s="57" t="s">
        <v>8</v>
      </c>
      <c r="H439" s="56">
        <v>2018</v>
      </c>
      <c r="I439" s="57" t="s">
        <v>70</v>
      </c>
      <c r="J439" s="56" t="s">
        <v>34</v>
      </c>
      <c r="K439" s="58">
        <v>3000</v>
      </c>
      <c r="L439" s="57" t="s">
        <v>93</v>
      </c>
      <c r="M439" s="56" t="s">
        <v>0</v>
      </c>
      <c r="N439" s="33" t="s">
        <v>0</v>
      </c>
    </row>
    <row r="440" spans="1:14" ht="31.5">
      <c r="A440" s="56">
        <v>18</v>
      </c>
      <c r="B440" s="57" t="s">
        <v>725</v>
      </c>
      <c r="C440" s="47" t="s">
        <v>57</v>
      </c>
      <c r="D440" s="47">
        <v>2016</v>
      </c>
      <c r="E440" s="57" t="s">
        <v>470</v>
      </c>
      <c r="F440" s="47" t="s">
        <v>1</v>
      </c>
      <c r="G440" s="57" t="s">
        <v>6</v>
      </c>
      <c r="H440" s="47">
        <v>2019</v>
      </c>
      <c r="I440" s="57" t="s">
        <v>25</v>
      </c>
      <c r="J440" s="56" t="s">
        <v>2</v>
      </c>
      <c r="K440" s="58">
        <v>1133.49</v>
      </c>
      <c r="L440" s="56" t="s">
        <v>93</v>
      </c>
      <c r="M440" s="57" t="s">
        <v>0</v>
      </c>
      <c r="N440" s="47" t="s">
        <v>0</v>
      </c>
    </row>
    <row r="441" spans="1:14" ht="31.5">
      <c r="A441" s="56">
        <v>19</v>
      </c>
      <c r="B441" s="57" t="s">
        <v>725</v>
      </c>
      <c r="C441" s="47" t="s">
        <v>57</v>
      </c>
      <c r="D441" s="47">
        <v>2016</v>
      </c>
      <c r="E441" s="57" t="s">
        <v>470</v>
      </c>
      <c r="F441" s="47" t="s">
        <v>1</v>
      </c>
      <c r="G441" s="57" t="s">
        <v>6</v>
      </c>
      <c r="H441" s="47">
        <v>2019</v>
      </c>
      <c r="I441" s="57" t="s">
        <v>70</v>
      </c>
      <c r="J441" s="56" t="s">
        <v>2</v>
      </c>
      <c r="K441" s="58">
        <v>1089.67</v>
      </c>
      <c r="L441" s="56" t="s">
        <v>93</v>
      </c>
      <c r="M441" s="57" t="s">
        <v>0</v>
      </c>
      <c r="N441" s="47" t="s">
        <v>0</v>
      </c>
    </row>
    <row r="442" spans="1:14" ht="31.5">
      <c r="A442" s="56">
        <v>20</v>
      </c>
      <c r="B442" s="57" t="s">
        <v>725</v>
      </c>
      <c r="C442" s="47" t="s">
        <v>57</v>
      </c>
      <c r="D442" s="47">
        <v>2016</v>
      </c>
      <c r="E442" s="57" t="s">
        <v>470</v>
      </c>
      <c r="F442" s="47" t="s">
        <v>1</v>
      </c>
      <c r="G442" s="57" t="s">
        <v>6</v>
      </c>
      <c r="H442" s="47">
        <v>2019</v>
      </c>
      <c r="I442" s="57" t="s">
        <v>25</v>
      </c>
      <c r="J442" s="56" t="s">
        <v>2</v>
      </c>
      <c r="K442" s="58">
        <v>929.95</v>
      </c>
      <c r="L442" s="56" t="s">
        <v>93</v>
      </c>
      <c r="M442" s="57" t="s">
        <v>0</v>
      </c>
      <c r="N442" s="47" t="s">
        <v>0</v>
      </c>
    </row>
    <row r="443" spans="1:14" ht="31.5">
      <c r="A443" s="56">
        <v>21</v>
      </c>
      <c r="B443" s="40" t="s">
        <v>659</v>
      </c>
      <c r="C443" s="47" t="s">
        <v>57</v>
      </c>
      <c r="D443" s="47">
        <v>2016</v>
      </c>
      <c r="E443" s="57" t="s">
        <v>258</v>
      </c>
      <c r="F443" s="47" t="s">
        <v>10</v>
      </c>
      <c r="G443" s="57" t="s">
        <v>6</v>
      </c>
      <c r="H443" s="47">
        <v>2019</v>
      </c>
      <c r="I443" s="57" t="s">
        <v>70</v>
      </c>
      <c r="J443" s="56" t="s">
        <v>2</v>
      </c>
      <c r="K443" s="58">
        <v>950.54</v>
      </c>
      <c r="L443" s="57" t="s">
        <v>93</v>
      </c>
      <c r="M443" s="56" t="s">
        <v>0</v>
      </c>
      <c r="N443" s="33" t="s">
        <v>0</v>
      </c>
    </row>
    <row r="444" spans="1:14" ht="31.5">
      <c r="A444" s="56">
        <v>22</v>
      </c>
      <c r="B444" s="40" t="s">
        <v>659</v>
      </c>
      <c r="C444" s="47" t="s">
        <v>57</v>
      </c>
      <c r="D444" s="47">
        <v>2016</v>
      </c>
      <c r="E444" s="57" t="s">
        <v>258</v>
      </c>
      <c r="F444" s="47" t="s">
        <v>10</v>
      </c>
      <c r="G444" s="57" t="s">
        <v>6</v>
      </c>
      <c r="H444" s="47">
        <v>2019</v>
      </c>
      <c r="I444" s="57" t="s">
        <v>25</v>
      </c>
      <c r="J444" s="56" t="s">
        <v>2</v>
      </c>
      <c r="K444" s="58">
        <v>867.98</v>
      </c>
      <c r="L444" s="57" t="s">
        <v>93</v>
      </c>
      <c r="M444" s="56" t="s">
        <v>0</v>
      </c>
      <c r="N444" s="33" t="s">
        <v>0</v>
      </c>
    </row>
    <row r="445" spans="1:14" ht="31.5">
      <c r="A445" s="56">
        <v>23</v>
      </c>
      <c r="B445" s="56" t="s">
        <v>514</v>
      </c>
      <c r="C445" s="47" t="s">
        <v>57</v>
      </c>
      <c r="D445" s="47">
        <v>2016</v>
      </c>
      <c r="E445" s="57" t="s">
        <v>454</v>
      </c>
      <c r="F445" s="47" t="s">
        <v>1</v>
      </c>
      <c r="G445" s="57" t="s">
        <v>6</v>
      </c>
      <c r="H445" s="47">
        <v>2019</v>
      </c>
      <c r="I445" s="57" t="s">
        <v>70</v>
      </c>
      <c r="J445" s="56" t="s">
        <v>2</v>
      </c>
      <c r="K445" s="58">
        <v>666.45</v>
      </c>
      <c r="L445" s="56" t="s">
        <v>93</v>
      </c>
      <c r="M445" s="57" t="s">
        <v>0</v>
      </c>
      <c r="N445" s="47" t="s">
        <v>0</v>
      </c>
    </row>
    <row r="446" spans="1:14" ht="31.5">
      <c r="A446" s="56">
        <v>24</v>
      </c>
      <c r="B446" s="56" t="s">
        <v>514</v>
      </c>
      <c r="C446" s="47" t="s">
        <v>57</v>
      </c>
      <c r="D446" s="47">
        <v>2016</v>
      </c>
      <c r="E446" s="57" t="s">
        <v>454</v>
      </c>
      <c r="F446" s="47" t="s">
        <v>1</v>
      </c>
      <c r="G446" s="57" t="s">
        <v>6</v>
      </c>
      <c r="H446" s="47">
        <v>2019</v>
      </c>
      <c r="I446" s="57" t="s">
        <v>70</v>
      </c>
      <c r="J446" s="56" t="s">
        <v>2</v>
      </c>
      <c r="K446" s="58">
        <v>666.45</v>
      </c>
      <c r="L446" s="56" t="s">
        <v>93</v>
      </c>
      <c r="M446" s="57" t="s">
        <v>0</v>
      </c>
      <c r="N446" s="47" t="s">
        <v>0</v>
      </c>
    </row>
    <row r="447" spans="1:14" ht="31.5">
      <c r="A447" s="56">
        <v>25</v>
      </c>
      <c r="B447" s="56" t="s">
        <v>514</v>
      </c>
      <c r="C447" s="47" t="s">
        <v>59</v>
      </c>
      <c r="D447" s="47">
        <v>2016</v>
      </c>
      <c r="E447" s="57" t="s">
        <v>454</v>
      </c>
      <c r="F447" s="47" t="s">
        <v>1</v>
      </c>
      <c r="G447" s="57" t="s">
        <v>6</v>
      </c>
      <c r="H447" s="47">
        <v>2020</v>
      </c>
      <c r="I447" s="57" t="s">
        <v>70</v>
      </c>
      <c r="J447" s="56" t="s">
        <v>2</v>
      </c>
      <c r="K447" s="58">
        <v>1085.54</v>
      </c>
      <c r="L447" s="56" t="s">
        <v>93</v>
      </c>
      <c r="M447" s="57" t="s">
        <v>0</v>
      </c>
      <c r="N447" s="47" t="s">
        <v>0</v>
      </c>
    </row>
    <row r="448" spans="1:14" ht="31.5">
      <c r="A448" s="56">
        <v>26</v>
      </c>
      <c r="B448" s="56" t="s">
        <v>514</v>
      </c>
      <c r="C448" s="47" t="s">
        <v>59</v>
      </c>
      <c r="D448" s="47">
        <v>2016</v>
      </c>
      <c r="E448" s="57" t="s">
        <v>454</v>
      </c>
      <c r="F448" s="47" t="s">
        <v>1</v>
      </c>
      <c r="G448" s="57" t="s">
        <v>6</v>
      </c>
      <c r="H448" s="47">
        <v>2020</v>
      </c>
      <c r="I448" s="57" t="s">
        <v>25</v>
      </c>
      <c r="J448" s="56" t="s">
        <v>2</v>
      </c>
      <c r="K448" s="58">
        <v>1183.58</v>
      </c>
      <c r="L448" s="56" t="s">
        <v>93</v>
      </c>
      <c r="M448" s="57" t="s">
        <v>0</v>
      </c>
      <c r="N448" s="47" t="s">
        <v>0</v>
      </c>
    </row>
    <row r="449" spans="1:14" ht="31.5">
      <c r="A449" s="56">
        <v>27</v>
      </c>
      <c r="B449" s="56" t="s">
        <v>514</v>
      </c>
      <c r="C449" s="47" t="s">
        <v>59</v>
      </c>
      <c r="D449" s="47">
        <v>2016</v>
      </c>
      <c r="E449" s="57" t="s">
        <v>454</v>
      </c>
      <c r="F449" s="47" t="s">
        <v>1</v>
      </c>
      <c r="G449" s="57" t="s">
        <v>6</v>
      </c>
      <c r="H449" s="47">
        <v>2020</v>
      </c>
      <c r="I449" s="57" t="s">
        <v>70</v>
      </c>
      <c r="J449" s="56" t="s">
        <v>2</v>
      </c>
      <c r="K449" s="58">
        <v>745.47</v>
      </c>
      <c r="L449" s="56" t="s">
        <v>93</v>
      </c>
      <c r="M449" s="57" t="s">
        <v>0</v>
      </c>
      <c r="N449" s="47" t="s">
        <v>0</v>
      </c>
    </row>
    <row r="450" spans="1:14" ht="31.5">
      <c r="A450" s="56">
        <v>28</v>
      </c>
      <c r="B450" s="56" t="s">
        <v>514</v>
      </c>
      <c r="C450" s="47" t="s">
        <v>59</v>
      </c>
      <c r="D450" s="47">
        <v>2016</v>
      </c>
      <c r="E450" s="57" t="s">
        <v>454</v>
      </c>
      <c r="F450" s="47" t="s">
        <v>1</v>
      </c>
      <c r="G450" s="57" t="s">
        <v>6</v>
      </c>
      <c r="H450" s="47">
        <v>2020</v>
      </c>
      <c r="I450" s="57" t="s">
        <v>70</v>
      </c>
      <c r="J450" s="56" t="s">
        <v>2</v>
      </c>
      <c r="K450" s="58">
        <v>787.94</v>
      </c>
      <c r="L450" s="56" t="s">
        <v>93</v>
      </c>
      <c r="M450" s="57" t="s">
        <v>0</v>
      </c>
      <c r="N450" s="47" t="s">
        <v>0</v>
      </c>
    </row>
    <row r="451" spans="1:14" ht="31.5">
      <c r="A451" s="56">
        <v>29</v>
      </c>
      <c r="B451" s="56" t="s">
        <v>514</v>
      </c>
      <c r="C451" s="47" t="s">
        <v>59</v>
      </c>
      <c r="D451" s="47">
        <v>2016</v>
      </c>
      <c r="E451" s="57" t="s">
        <v>454</v>
      </c>
      <c r="F451" s="47" t="s">
        <v>1</v>
      </c>
      <c r="G451" s="57" t="s">
        <v>6</v>
      </c>
      <c r="H451" s="47">
        <v>2020</v>
      </c>
      <c r="I451" s="57" t="s">
        <v>70</v>
      </c>
      <c r="J451" s="56" t="s">
        <v>2</v>
      </c>
      <c r="K451" s="58">
        <v>1039.57</v>
      </c>
      <c r="L451" s="56" t="s">
        <v>93</v>
      </c>
      <c r="M451" s="57" t="s">
        <v>0</v>
      </c>
      <c r="N451" s="47" t="s">
        <v>0</v>
      </c>
    </row>
    <row r="452" spans="1:14" ht="31.5">
      <c r="A452" s="56">
        <v>30</v>
      </c>
      <c r="B452" s="56" t="s">
        <v>668</v>
      </c>
      <c r="C452" s="47" t="s">
        <v>57</v>
      </c>
      <c r="D452" s="47">
        <v>2016</v>
      </c>
      <c r="E452" s="57" t="s">
        <v>454</v>
      </c>
      <c r="F452" s="47" t="s">
        <v>1</v>
      </c>
      <c r="G452" s="57" t="s">
        <v>6</v>
      </c>
      <c r="H452" s="47">
        <v>2020</v>
      </c>
      <c r="I452" s="57" t="s">
        <v>88</v>
      </c>
      <c r="J452" s="56" t="s">
        <v>2</v>
      </c>
      <c r="K452" s="58">
        <v>656.61</v>
      </c>
      <c r="L452" s="57" t="s">
        <v>93</v>
      </c>
      <c r="M452" s="56" t="s">
        <v>0</v>
      </c>
      <c r="N452" s="33" t="s">
        <v>0</v>
      </c>
    </row>
    <row r="453" spans="1:14" ht="31.5">
      <c r="A453" s="56">
        <v>31</v>
      </c>
      <c r="B453" s="51" t="s">
        <v>690</v>
      </c>
      <c r="C453" s="47" t="s">
        <v>59</v>
      </c>
      <c r="D453" s="47">
        <v>2016</v>
      </c>
      <c r="E453" s="57" t="s">
        <v>470</v>
      </c>
      <c r="F453" s="47" t="s">
        <v>10</v>
      </c>
      <c r="G453" s="57" t="s">
        <v>6</v>
      </c>
      <c r="H453" s="47">
        <v>2020</v>
      </c>
      <c r="I453" s="57" t="s">
        <v>70</v>
      </c>
      <c r="J453" s="56" t="s">
        <v>2</v>
      </c>
      <c r="K453" s="58">
        <v>830.66</v>
      </c>
      <c r="L453" s="57" t="s">
        <v>93</v>
      </c>
      <c r="M453" s="56" t="s">
        <v>0</v>
      </c>
      <c r="N453" s="33" t="s">
        <v>0</v>
      </c>
    </row>
    <row r="454" spans="1:14" ht="31.5">
      <c r="A454" s="56">
        <v>32</v>
      </c>
      <c r="B454" s="57" t="s">
        <v>149</v>
      </c>
      <c r="C454" s="47" t="s">
        <v>59</v>
      </c>
      <c r="D454" s="47">
        <v>2009</v>
      </c>
      <c r="E454" s="57" t="s">
        <v>726</v>
      </c>
      <c r="F454" s="47" t="s">
        <v>10</v>
      </c>
      <c r="G454" s="57" t="s">
        <v>6</v>
      </c>
      <c r="H454" s="47">
        <v>2020</v>
      </c>
      <c r="I454" s="57" t="s">
        <v>88</v>
      </c>
      <c r="J454" s="56" t="s">
        <v>2</v>
      </c>
      <c r="K454" s="58">
        <v>117.4</v>
      </c>
      <c r="L454" s="56" t="s">
        <v>93</v>
      </c>
      <c r="M454" s="57" t="s">
        <v>0</v>
      </c>
      <c r="N454" s="47" t="s">
        <v>0</v>
      </c>
    </row>
    <row r="455" spans="1:14" ht="31.5">
      <c r="A455" s="56">
        <v>33</v>
      </c>
      <c r="B455" s="57" t="s">
        <v>149</v>
      </c>
      <c r="C455" s="47" t="s">
        <v>59</v>
      </c>
      <c r="D455" s="47">
        <v>2009</v>
      </c>
      <c r="E455" s="57" t="s">
        <v>726</v>
      </c>
      <c r="F455" s="47" t="s">
        <v>10</v>
      </c>
      <c r="G455" s="57" t="s">
        <v>6</v>
      </c>
      <c r="H455" s="47">
        <v>2020</v>
      </c>
      <c r="I455" s="57" t="s">
        <v>88</v>
      </c>
      <c r="J455" s="56" t="s">
        <v>2</v>
      </c>
      <c r="K455" s="58">
        <v>635.47</v>
      </c>
      <c r="L455" s="56" t="s">
        <v>93</v>
      </c>
      <c r="M455" s="57" t="s">
        <v>0</v>
      </c>
      <c r="N455" s="47" t="s">
        <v>0</v>
      </c>
    </row>
    <row r="456" spans="1:14" ht="31.5">
      <c r="A456" s="56">
        <v>34</v>
      </c>
      <c r="B456" s="57" t="s">
        <v>149</v>
      </c>
      <c r="C456" s="47" t="s">
        <v>59</v>
      </c>
      <c r="D456" s="47">
        <v>2009</v>
      </c>
      <c r="E456" s="57" t="s">
        <v>726</v>
      </c>
      <c r="F456" s="47" t="s">
        <v>10</v>
      </c>
      <c r="G456" s="57" t="s">
        <v>6</v>
      </c>
      <c r="H456" s="47">
        <v>2020</v>
      </c>
      <c r="I456" s="57" t="s">
        <v>88</v>
      </c>
      <c r="J456" s="56" t="s">
        <v>2</v>
      </c>
      <c r="K456" s="58">
        <v>635.47</v>
      </c>
      <c r="L456" s="56" t="s">
        <v>93</v>
      </c>
      <c r="M456" s="57" t="s">
        <v>0</v>
      </c>
      <c r="N456" s="47" t="s">
        <v>0</v>
      </c>
    </row>
    <row r="457" spans="1:14" ht="15.75">
      <c r="A457" s="64" t="s">
        <v>327</v>
      </c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</row>
    <row r="458" spans="1:14" ht="31.5">
      <c r="A458" s="56">
        <v>1</v>
      </c>
      <c r="B458" s="40" t="s">
        <v>727</v>
      </c>
      <c r="C458" s="56" t="s">
        <v>57</v>
      </c>
      <c r="D458" s="56">
        <v>2009</v>
      </c>
      <c r="E458" s="56" t="s">
        <v>373</v>
      </c>
      <c r="F458" s="56" t="s">
        <v>10</v>
      </c>
      <c r="G458" s="56" t="s">
        <v>92</v>
      </c>
      <c r="H458" s="56">
        <v>2018</v>
      </c>
      <c r="I458" s="43" t="s">
        <v>463</v>
      </c>
      <c r="J458" s="56" t="s">
        <v>2</v>
      </c>
      <c r="K458" s="58">
        <v>181.66</v>
      </c>
      <c r="L458" s="57" t="s">
        <v>328</v>
      </c>
      <c r="M458" s="56" t="s">
        <v>2</v>
      </c>
      <c r="N458" s="58">
        <v>21.9</v>
      </c>
    </row>
    <row r="459" spans="1:14" ht="63">
      <c r="A459" s="57">
        <v>2</v>
      </c>
      <c r="B459" s="40" t="s">
        <v>728</v>
      </c>
      <c r="C459" s="57" t="s">
        <v>57</v>
      </c>
      <c r="D459" s="57">
        <v>2017</v>
      </c>
      <c r="E459" s="56" t="s">
        <v>374</v>
      </c>
      <c r="F459" s="57" t="s">
        <v>1</v>
      </c>
      <c r="G459" s="57" t="s">
        <v>122</v>
      </c>
      <c r="H459" s="57">
        <v>2019</v>
      </c>
      <c r="I459" s="57" t="s">
        <v>70</v>
      </c>
      <c r="J459" s="56" t="s">
        <v>2</v>
      </c>
      <c r="K459" s="58">
        <v>148.6</v>
      </c>
      <c r="L459" s="57" t="s">
        <v>329</v>
      </c>
      <c r="M459" s="56" t="s">
        <v>2</v>
      </c>
      <c r="N459" s="58">
        <v>205.79</v>
      </c>
    </row>
    <row r="460" spans="1:14" ht="63">
      <c r="A460" s="57">
        <v>3</v>
      </c>
      <c r="B460" s="40" t="s">
        <v>728</v>
      </c>
      <c r="C460" s="57" t="s">
        <v>59</v>
      </c>
      <c r="D460" s="57">
        <v>2017</v>
      </c>
      <c r="E460" s="56" t="s">
        <v>374</v>
      </c>
      <c r="F460" s="57" t="s">
        <v>1</v>
      </c>
      <c r="G460" s="57" t="s">
        <v>122</v>
      </c>
      <c r="H460" s="57">
        <v>2019</v>
      </c>
      <c r="I460" s="57" t="s">
        <v>88</v>
      </c>
      <c r="J460" s="56" t="s">
        <v>2</v>
      </c>
      <c r="K460" s="58">
        <v>139.75</v>
      </c>
      <c r="L460" s="57" t="s">
        <v>329</v>
      </c>
      <c r="M460" s="56" t="s">
        <v>2</v>
      </c>
      <c r="N460" s="58">
        <v>205.79</v>
      </c>
    </row>
    <row r="461" spans="1:14" ht="63">
      <c r="A461" s="56">
        <v>4</v>
      </c>
      <c r="B461" s="40" t="s">
        <v>728</v>
      </c>
      <c r="C461" s="57" t="s">
        <v>59</v>
      </c>
      <c r="D461" s="57">
        <v>2017</v>
      </c>
      <c r="E461" s="56" t="s">
        <v>375</v>
      </c>
      <c r="F461" s="57" t="s">
        <v>1</v>
      </c>
      <c r="G461" s="57" t="s">
        <v>122</v>
      </c>
      <c r="H461" s="57">
        <v>2020</v>
      </c>
      <c r="I461" s="57" t="s">
        <v>88</v>
      </c>
      <c r="J461" s="56" t="s">
        <v>2</v>
      </c>
      <c r="K461" s="58">
        <v>272.28</v>
      </c>
      <c r="L461" s="57" t="s">
        <v>329</v>
      </c>
      <c r="M461" s="56" t="s">
        <v>2</v>
      </c>
      <c r="N461" s="58">
        <v>205.79</v>
      </c>
    </row>
    <row r="462" spans="1:14" ht="63">
      <c r="A462" s="57">
        <v>5</v>
      </c>
      <c r="B462" s="57" t="s">
        <v>729</v>
      </c>
      <c r="C462" s="56" t="s">
        <v>57</v>
      </c>
      <c r="D462" s="56">
        <v>2008</v>
      </c>
      <c r="E462" s="57" t="s">
        <v>610</v>
      </c>
      <c r="F462" s="56" t="s">
        <v>10</v>
      </c>
      <c r="G462" s="56" t="s">
        <v>92</v>
      </c>
      <c r="H462" s="56">
        <v>2020</v>
      </c>
      <c r="I462" s="57" t="s">
        <v>88</v>
      </c>
      <c r="J462" s="56" t="s">
        <v>2</v>
      </c>
      <c r="K462" s="58">
        <v>458.9</v>
      </c>
      <c r="L462" s="56" t="s">
        <v>330</v>
      </c>
      <c r="M462" s="56" t="s">
        <v>42</v>
      </c>
      <c r="N462" s="58">
        <v>1709.81</v>
      </c>
    </row>
    <row r="463" spans="1:14" ht="15.75">
      <c r="A463" s="64" t="s">
        <v>348</v>
      </c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</row>
    <row r="464" spans="1:14" ht="31.5">
      <c r="A464" s="57">
        <v>1</v>
      </c>
      <c r="B464" s="57" t="s">
        <v>345</v>
      </c>
      <c r="C464" s="57" t="s">
        <v>57</v>
      </c>
      <c r="D464" s="57">
        <v>2016</v>
      </c>
      <c r="E464" s="44" t="s">
        <v>376</v>
      </c>
      <c r="F464" s="56" t="s">
        <v>10</v>
      </c>
      <c r="G464" s="57" t="s">
        <v>21</v>
      </c>
      <c r="H464" s="57">
        <v>2018</v>
      </c>
      <c r="I464" s="43" t="s">
        <v>463</v>
      </c>
      <c r="J464" s="56" t="s">
        <v>34</v>
      </c>
      <c r="K464" s="33">
        <v>19193</v>
      </c>
      <c r="L464" s="57" t="s">
        <v>93</v>
      </c>
      <c r="M464" s="57" t="s">
        <v>0</v>
      </c>
      <c r="N464" s="57" t="s">
        <v>0</v>
      </c>
    </row>
    <row r="465" spans="1:14" ht="31.5">
      <c r="A465" s="57">
        <v>2</v>
      </c>
      <c r="B465" s="43" t="s">
        <v>612</v>
      </c>
      <c r="C465" s="57" t="s">
        <v>57</v>
      </c>
      <c r="D465" s="57">
        <v>2007</v>
      </c>
      <c r="E465" s="44" t="s">
        <v>613</v>
      </c>
      <c r="F465" s="56" t="s">
        <v>10</v>
      </c>
      <c r="G465" s="44" t="s">
        <v>66</v>
      </c>
      <c r="H465" s="57">
        <v>2019</v>
      </c>
      <c r="I465" s="43" t="s">
        <v>463</v>
      </c>
      <c r="J465" s="56" t="s">
        <v>34</v>
      </c>
      <c r="K465" s="33">
        <v>1493125</v>
      </c>
      <c r="L465" s="57" t="s">
        <v>93</v>
      </c>
      <c r="M465" s="57" t="s">
        <v>0</v>
      </c>
      <c r="N465" s="57" t="s">
        <v>0</v>
      </c>
    </row>
    <row r="466" spans="1:14" ht="47.25">
      <c r="A466" s="57">
        <v>3</v>
      </c>
      <c r="B466" s="57" t="s">
        <v>600</v>
      </c>
      <c r="C466" s="56" t="s">
        <v>59</v>
      </c>
      <c r="D466" s="56">
        <v>2011</v>
      </c>
      <c r="E466" s="44" t="s">
        <v>128</v>
      </c>
      <c r="F466" s="56" t="s">
        <v>1</v>
      </c>
      <c r="G466" s="56" t="s">
        <v>122</v>
      </c>
      <c r="H466" s="56">
        <v>2020</v>
      </c>
      <c r="I466" s="56" t="s">
        <v>70</v>
      </c>
      <c r="J466" s="56" t="s">
        <v>2</v>
      </c>
      <c r="K466" s="33" t="s">
        <v>346</v>
      </c>
      <c r="L466" s="57" t="s">
        <v>93</v>
      </c>
      <c r="M466" s="57" t="s">
        <v>0</v>
      </c>
      <c r="N466" s="57" t="s">
        <v>0</v>
      </c>
    </row>
    <row r="467" spans="1:14" ht="47.25">
      <c r="A467" s="57">
        <v>4</v>
      </c>
      <c r="B467" s="56" t="s">
        <v>510</v>
      </c>
      <c r="C467" s="56" t="s">
        <v>57</v>
      </c>
      <c r="D467" s="56">
        <v>2010</v>
      </c>
      <c r="E467" s="44" t="s">
        <v>731</v>
      </c>
      <c r="F467" s="56" t="s">
        <v>1</v>
      </c>
      <c r="G467" s="56" t="s">
        <v>122</v>
      </c>
      <c r="H467" s="57">
        <v>2020</v>
      </c>
      <c r="I467" s="57" t="s">
        <v>25</v>
      </c>
      <c r="J467" s="57" t="s">
        <v>2</v>
      </c>
      <c r="K467" s="33">
        <v>128.13</v>
      </c>
      <c r="L467" s="57" t="s">
        <v>93</v>
      </c>
      <c r="M467" s="57" t="s">
        <v>0</v>
      </c>
      <c r="N467" s="57" t="s">
        <v>0</v>
      </c>
    </row>
    <row r="468" spans="1:14" ht="31.5">
      <c r="A468" s="57">
        <v>5</v>
      </c>
      <c r="B468" s="40" t="s">
        <v>732</v>
      </c>
      <c r="C468" s="56" t="s">
        <v>59</v>
      </c>
      <c r="D468" s="56">
        <v>2005</v>
      </c>
      <c r="E468" s="44" t="s">
        <v>377</v>
      </c>
      <c r="F468" s="56" t="s">
        <v>10</v>
      </c>
      <c r="G468" s="56" t="s">
        <v>122</v>
      </c>
      <c r="H468" s="57">
        <v>2020</v>
      </c>
      <c r="I468" s="57" t="s">
        <v>25</v>
      </c>
      <c r="J468" s="57" t="s">
        <v>2</v>
      </c>
      <c r="K468" s="33">
        <v>231.71</v>
      </c>
      <c r="L468" s="57" t="s">
        <v>93</v>
      </c>
      <c r="M468" s="57" t="s">
        <v>0</v>
      </c>
      <c r="N468" s="57" t="s">
        <v>0</v>
      </c>
    </row>
    <row r="469" spans="1:14" ht="31.5">
      <c r="A469" s="57">
        <v>6</v>
      </c>
      <c r="B469" s="43" t="s">
        <v>612</v>
      </c>
      <c r="C469" s="56" t="s">
        <v>57</v>
      </c>
      <c r="D469" s="56">
        <v>2007</v>
      </c>
      <c r="E469" s="44" t="s">
        <v>613</v>
      </c>
      <c r="F469" s="56" t="s">
        <v>10</v>
      </c>
      <c r="G469" s="44" t="s">
        <v>66</v>
      </c>
      <c r="H469" s="57">
        <v>2020</v>
      </c>
      <c r="I469" s="43" t="s">
        <v>463</v>
      </c>
      <c r="J469" s="56" t="s">
        <v>34</v>
      </c>
      <c r="K469" s="33">
        <v>1862471</v>
      </c>
      <c r="L469" s="57" t="s">
        <v>93</v>
      </c>
      <c r="M469" s="57" t="s">
        <v>0</v>
      </c>
      <c r="N469" s="57" t="s">
        <v>0</v>
      </c>
    </row>
    <row r="470" spans="1:14" ht="63">
      <c r="A470" s="57">
        <v>7</v>
      </c>
      <c r="B470" s="57" t="s">
        <v>347</v>
      </c>
      <c r="C470" s="56" t="s">
        <v>57</v>
      </c>
      <c r="D470" s="56">
        <v>2016</v>
      </c>
      <c r="E470" s="56" t="s">
        <v>378</v>
      </c>
      <c r="F470" s="56" t="s">
        <v>10</v>
      </c>
      <c r="G470" s="57" t="s">
        <v>21</v>
      </c>
      <c r="H470" s="57">
        <v>2020</v>
      </c>
      <c r="I470" s="57" t="s">
        <v>70</v>
      </c>
      <c r="J470" s="56" t="s">
        <v>34</v>
      </c>
      <c r="K470" s="33">
        <v>22642.92</v>
      </c>
      <c r="L470" s="57" t="s">
        <v>93</v>
      </c>
      <c r="M470" s="57" t="s">
        <v>0</v>
      </c>
      <c r="N470" s="57" t="s">
        <v>0</v>
      </c>
    </row>
    <row r="471" spans="1:14" ht="15.75">
      <c r="A471" s="66" t="s">
        <v>358</v>
      </c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</row>
    <row r="472" spans="1:14" ht="31.5">
      <c r="A472" s="39">
        <v>1</v>
      </c>
      <c r="B472" s="51" t="s">
        <v>733</v>
      </c>
      <c r="C472" s="39" t="s">
        <v>59</v>
      </c>
      <c r="D472" s="39">
        <v>2011</v>
      </c>
      <c r="E472" s="40" t="s">
        <v>350</v>
      </c>
      <c r="F472" s="40" t="s">
        <v>10</v>
      </c>
      <c r="G472" s="39" t="s">
        <v>6</v>
      </c>
      <c r="H472" s="39">
        <v>2018</v>
      </c>
      <c r="I472" s="57" t="s">
        <v>88</v>
      </c>
      <c r="J472" s="39" t="s">
        <v>351</v>
      </c>
      <c r="K472" s="21">
        <v>3203437.1</v>
      </c>
      <c r="L472" s="57" t="s">
        <v>93</v>
      </c>
      <c r="M472" s="39" t="s">
        <v>0</v>
      </c>
      <c r="N472" s="39" t="s">
        <v>0</v>
      </c>
    </row>
    <row r="473" spans="1:14" ht="31.5">
      <c r="A473" s="39">
        <v>2</v>
      </c>
      <c r="B473" s="39" t="s">
        <v>734</v>
      </c>
      <c r="C473" s="39" t="s">
        <v>59</v>
      </c>
      <c r="D473" s="39">
        <v>2018</v>
      </c>
      <c r="E473" s="40" t="s">
        <v>352</v>
      </c>
      <c r="F473" s="40" t="s">
        <v>10</v>
      </c>
      <c r="G473" s="39" t="s">
        <v>104</v>
      </c>
      <c r="H473" s="39">
        <v>2018</v>
      </c>
      <c r="I473" s="39" t="s">
        <v>25</v>
      </c>
      <c r="J473" s="39" t="s">
        <v>3</v>
      </c>
      <c r="K473" s="21">
        <v>6126.68</v>
      </c>
      <c r="L473" s="39" t="s">
        <v>93</v>
      </c>
      <c r="M473" s="39" t="s">
        <v>0</v>
      </c>
      <c r="N473" s="39" t="s">
        <v>0</v>
      </c>
    </row>
    <row r="474" spans="1:14" ht="31.5">
      <c r="A474" s="39">
        <v>3</v>
      </c>
      <c r="B474" s="39" t="s">
        <v>734</v>
      </c>
      <c r="C474" s="39" t="s">
        <v>59</v>
      </c>
      <c r="D474" s="39">
        <v>2018</v>
      </c>
      <c r="E474" s="40" t="s">
        <v>352</v>
      </c>
      <c r="F474" s="40" t="s">
        <v>10</v>
      </c>
      <c r="G474" s="39" t="s">
        <v>104</v>
      </c>
      <c r="H474" s="39">
        <v>2019</v>
      </c>
      <c r="I474" s="39" t="s">
        <v>25</v>
      </c>
      <c r="J474" s="39" t="s">
        <v>3</v>
      </c>
      <c r="K474" s="21">
        <v>6518.54</v>
      </c>
      <c r="L474" s="39" t="s">
        <v>93</v>
      </c>
      <c r="M474" s="39" t="s">
        <v>0</v>
      </c>
      <c r="N474" s="39" t="s">
        <v>0</v>
      </c>
    </row>
    <row r="475" spans="1:14" ht="31.5">
      <c r="A475" s="39">
        <v>4</v>
      </c>
      <c r="B475" s="39" t="s">
        <v>734</v>
      </c>
      <c r="C475" s="39" t="s">
        <v>59</v>
      </c>
      <c r="D475" s="39">
        <v>2018</v>
      </c>
      <c r="E475" s="40" t="s">
        <v>352</v>
      </c>
      <c r="F475" s="40" t="s">
        <v>10</v>
      </c>
      <c r="G475" s="39" t="s">
        <v>104</v>
      </c>
      <c r="H475" s="39">
        <v>2020</v>
      </c>
      <c r="I475" s="39" t="s">
        <v>25</v>
      </c>
      <c r="J475" s="39" t="s">
        <v>3</v>
      </c>
      <c r="K475" s="21">
        <v>11371.52</v>
      </c>
      <c r="L475" s="39" t="s">
        <v>93</v>
      </c>
      <c r="M475" s="39" t="s">
        <v>0</v>
      </c>
      <c r="N475" s="39" t="s">
        <v>0</v>
      </c>
    </row>
    <row r="476" spans="1:14" ht="31.5">
      <c r="A476" s="39">
        <v>5</v>
      </c>
      <c r="B476" s="39" t="s">
        <v>735</v>
      </c>
      <c r="C476" s="39" t="s">
        <v>57</v>
      </c>
      <c r="D476" s="39">
        <v>2010</v>
      </c>
      <c r="E476" s="40" t="s">
        <v>353</v>
      </c>
      <c r="F476" s="40" t="s">
        <v>1</v>
      </c>
      <c r="G476" s="39" t="s">
        <v>66</v>
      </c>
      <c r="H476" s="39">
        <v>2018</v>
      </c>
      <c r="I476" s="39" t="s">
        <v>25</v>
      </c>
      <c r="J476" s="39" t="s">
        <v>3</v>
      </c>
      <c r="K476" s="21">
        <v>47152.21</v>
      </c>
      <c r="L476" s="39" t="s">
        <v>354</v>
      </c>
      <c r="M476" s="39" t="s">
        <v>3</v>
      </c>
      <c r="N476" s="21">
        <v>31036.33</v>
      </c>
    </row>
    <row r="477" spans="1:14" s="4" customFormat="1" ht="47.25">
      <c r="A477" s="39">
        <v>6</v>
      </c>
      <c r="B477" s="57" t="s">
        <v>387</v>
      </c>
      <c r="C477" s="44" t="s">
        <v>59</v>
      </c>
      <c r="D477" s="44">
        <v>2010</v>
      </c>
      <c r="E477" s="43" t="s">
        <v>355</v>
      </c>
      <c r="F477" s="40" t="s">
        <v>10</v>
      </c>
      <c r="G477" s="39" t="s">
        <v>66</v>
      </c>
      <c r="H477" s="44">
        <v>2018</v>
      </c>
      <c r="I477" s="44" t="s">
        <v>70</v>
      </c>
      <c r="J477" s="39" t="s">
        <v>3</v>
      </c>
      <c r="K477" s="50">
        <v>155293</v>
      </c>
      <c r="L477" s="39" t="s">
        <v>93</v>
      </c>
      <c r="M477" s="39" t="s">
        <v>0</v>
      </c>
      <c r="N477" s="39" t="s">
        <v>0</v>
      </c>
    </row>
    <row r="478" spans="1:14" ht="47.25">
      <c r="A478" s="39">
        <v>7</v>
      </c>
      <c r="B478" s="57" t="s">
        <v>387</v>
      </c>
      <c r="C478" s="39" t="s">
        <v>59</v>
      </c>
      <c r="D478" s="39">
        <v>2010</v>
      </c>
      <c r="E478" s="43" t="s">
        <v>355</v>
      </c>
      <c r="F478" s="40" t="s">
        <v>10</v>
      </c>
      <c r="G478" s="39" t="s">
        <v>66</v>
      </c>
      <c r="H478" s="39">
        <v>2020</v>
      </c>
      <c r="I478" s="39" t="s">
        <v>25</v>
      </c>
      <c r="J478" s="39" t="s">
        <v>3</v>
      </c>
      <c r="K478" s="21">
        <v>195158.15</v>
      </c>
      <c r="L478" s="39" t="s">
        <v>93</v>
      </c>
      <c r="M478" s="39" t="s">
        <v>0</v>
      </c>
      <c r="N478" s="39" t="s">
        <v>0</v>
      </c>
    </row>
    <row r="479" spans="1:14" ht="63">
      <c r="A479" s="39">
        <v>8</v>
      </c>
      <c r="B479" s="56" t="s">
        <v>516</v>
      </c>
      <c r="C479" s="39" t="s">
        <v>57</v>
      </c>
      <c r="D479" s="39">
        <v>2009</v>
      </c>
      <c r="E479" s="40" t="s">
        <v>356</v>
      </c>
      <c r="F479" s="40" t="s">
        <v>1</v>
      </c>
      <c r="G479" s="39" t="s">
        <v>8</v>
      </c>
      <c r="H479" s="39">
        <v>2018</v>
      </c>
      <c r="I479" s="43" t="s">
        <v>463</v>
      </c>
      <c r="J479" s="39" t="s">
        <v>42</v>
      </c>
      <c r="K479" s="21">
        <v>40595.55</v>
      </c>
      <c r="L479" s="57" t="s">
        <v>93</v>
      </c>
      <c r="M479" s="39" t="s">
        <v>0</v>
      </c>
      <c r="N479" s="39" t="s">
        <v>0</v>
      </c>
    </row>
    <row r="480" spans="1:14" ht="47.25">
      <c r="A480" s="39">
        <v>9</v>
      </c>
      <c r="B480" s="57" t="s">
        <v>604</v>
      </c>
      <c r="C480" s="39" t="s">
        <v>57</v>
      </c>
      <c r="D480" s="39">
        <v>2013</v>
      </c>
      <c r="E480" s="40" t="s">
        <v>357</v>
      </c>
      <c r="F480" s="40" t="s">
        <v>10</v>
      </c>
      <c r="G480" s="39" t="s">
        <v>8</v>
      </c>
      <c r="H480" s="39">
        <v>2018</v>
      </c>
      <c r="I480" s="43" t="s">
        <v>463</v>
      </c>
      <c r="J480" s="39" t="s">
        <v>3</v>
      </c>
      <c r="K480" s="21">
        <v>3452085.3</v>
      </c>
      <c r="L480" s="57" t="s">
        <v>93</v>
      </c>
      <c r="M480" s="39" t="s">
        <v>0</v>
      </c>
      <c r="N480" s="39" t="s">
        <v>0</v>
      </c>
    </row>
    <row r="481" spans="1:14" ht="47.25">
      <c r="A481" s="39">
        <v>10</v>
      </c>
      <c r="B481" s="39" t="s">
        <v>737</v>
      </c>
      <c r="C481" s="39" t="s">
        <v>59</v>
      </c>
      <c r="D481" s="39">
        <v>2017</v>
      </c>
      <c r="E481" s="40" t="s">
        <v>738</v>
      </c>
      <c r="F481" s="40" t="s">
        <v>10</v>
      </c>
      <c r="G481" s="39" t="s">
        <v>104</v>
      </c>
      <c r="H481" s="39">
        <v>2018</v>
      </c>
      <c r="I481" s="39" t="s">
        <v>25</v>
      </c>
      <c r="J481" s="39" t="s">
        <v>3</v>
      </c>
      <c r="K481" s="21">
        <v>12763.77</v>
      </c>
      <c r="L481" s="39" t="s">
        <v>93</v>
      </c>
      <c r="M481" s="39" t="s">
        <v>0</v>
      </c>
      <c r="N481" s="39" t="s">
        <v>0</v>
      </c>
    </row>
    <row r="482" spans="1:14" ht="47.25">
      <c r="A482" s="39">
        <v>11</v>
      </c>
      <c r="B482" s="39" t="s">
        <v>737</v>
      </c>
      <c r="C482" s="39" t="s">
        <v>59</v>
      </c>
      <c r="D482" s="39">
        <v>2017</v>
      </c>
      <c r="E482" s="40" t="s">
        <v>738</v>
      </c>
      <c r="F482" s="40" t="s">
        <v>10</v>
      </c>
      <c r="G482" s="39" t="s">
        <v>104</v>
      </c>
      <c r="H482" s="39">
        <v>2019</v>
      </c>
      <c r="I482" s="39" t="s">
        <v>25</v>
      </c>
      <c r="J482" s="39" t="s">
        <v>3</v>
      </c>
      <c r="K482" s="21">
        <v>11790</v>
      </c>
      <c r="L482" s="39" t="s">
        <v>93</v>
      </c>
      <c r="M482" s="39" t="s">
        <v>0</v>
      </c>
      <c r="N482" s="39" t="s">
        <v>0</v>
      </c>
    </row>
    <row r="483" spans="1:14" ht="47.25">
      <c r="A483" s="39">
        <v>12</v>
      </c>
      <c r="B483" s="39" t="s">
        <v>737</v>
      </c>
      <c r="C483" s="39" t="s">
        <v>59</v>
      </c>
      <c r="D483" s="39">
        <v>2017</v>
      </c>
      <c r="E483" s="40" t="s">
        <v>738</v>
      </c>
      <c r="F483" s="40" t="s">
        <v>10</v>
      </c>
      <c r="G483" s="39" t="s">
        <v>104</v>
      </c>
      <c r="H483" s="39">
        <v>2020</v>
      </c>
      <c r="I483" s="39" t="s">
        <v>25</v>
      </c>
      <c r="J483" s="39" t="s">
        <v>3</v>
      </c>
      <c r="K483" s="21">
        <v>10152.92</v>
      </c>
      <c r="L483" s="39" t="s">
        <v>93</v>
      </c>
      <c r="M483" s="39" t="s">
        <v>0</v>
      </c>
      <c r="N483" s="39" t="s">
        <v>0</v>
      </c>
    </row>
    <row r="484" spans="1:14" ht="15.75">
      <c r="A484" s="64" t="s">
        <v>368</v>
      </c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</row>
    <row r="485" spans="1:14" ht="69" customHeight="1">
      <c r="A485" s="56">
        <v>1</v>
      </c>
      <c r="B485" s="40" t="s">
        <v>488</v>
      </c>
      <c r="C485" s="56" t="s">
        <v>57</v>
      </c>
      <c r="D485" s="56">
        <v>2002</v>
      </c>
      <c r="E485" s="56" t="s">
        <v>505</v>
      </c>
      <c r="F485" s="60" t="s">
        <v>1</v>
      </c>
      <c r="G485" s="56" t="s">
        <v>6</v>
      </c>
      <c r="H485" s="56">
        <v>2018</v>
      </c>
      <c r="I485" s="56" t="s">
        <v>25</v>
      </c>
      <c r="J485" s="56" t="s">
        <v>2</v>
      </c>
      <c r="K485" s="33">
        <f>11936.697/13609.422*1000</f>
        <v>877.0906655697795</v>
      </c>
      <c r="L485" s="56" t="s">
        <v>360</v>
      </c>
      <c r="M485" s="56" t="str">
        <f aca="true" t="shared" si="1" ref="M485:M491">J485</f>
        <v>м2</v>
      </c>
      <c r="N485" s="33">
        <v>1944.64</v>
      </c>
    </row>
    <row r="486" spans="1:14" ht="63">
      <c r="A486" s="56">
        <v>2</v>
      </c>
      <c r="B486" s="40" t="s">
        <v>549</v>
      </c>
      <c r="C486" s="56" t="s">
        <v>57</v>
      </c>
      <c r="D486" s="56">
        <v>2015</v>
      </c>
      <c r="E486" s="57" t="s">
        <v>140</v>
      </c>
      <c r="F486" s="57" t="s">
        <v>1</v>
      </c>
      <c r="G486" s="56" t="s">
        <v>6</v>
      </c>
      <c r="H486" s="57">
        <v>2018</v>
      </c>
      <c r="I486" s="56" t="s">
        <v>25</v>
      </c>
      <c r="J486" s="57" t="s">
        <v>2</v>
      </c>
      <c r="K486" s="33">
        <f>7602.753/26494*1000</f>
        <v>286.9613119951687</v>
      </c>
      <c r="L486" s="56" t="s">
        <v>361</v>
      </c>
      <c r="M486" s="56" t="str">
        <f t="shared" si="1"/>
        <v>м2</v>
      </c>
      <c r="N486" s="33">
        <v>66</v>
      </c>
    </row>
    <row r="487" spans="1:14" ht="47.25">
      <c r="A487" s="56">
        <v>3</v>
      </c>
      <c r="B487" s="56" t="s">
        <v>739</v>
      </c>
      <c r="C487" s="56" t="s">
        <v>57</v>
      </c>
      <c r="D487" s="56">
        <v>2014</v>
      </c>
      <c r="E487" s="57" t="s">
        <v>442</v>
      </c>
      <c r="F487" s="57" t="s">
        <v>1</v>
      </c>
      <c r="G487" s="56" t="s">
        <v>6</v>
      </c>
      <c r="H487" s="57">
        <v>2018</v>
      </c>
      <c r="I487" s="56" t="s">
        <v>70</v>
      </c>
      <c r="J487" s="57" t="s">
        <v>2</v>
      </c>
      <c r="K487" s="33">
        <f>43718.683/138955*1000</f>
        <v>314.62475621604113</v>
      </c>
      <c r="L487" s="56" t="s">
        <v>363</v>
      </c>
      <c r="M487" s="56" t="str">
        <f t="shared" si="1"/>
        <v>м2</v>
      </c>
      <c r="N487" s="33">
        <v>314.63</v>
      </c>
    </row>
    <row r="488" spans="1:14" ht="60.75" customHeight="1">
      <c r="A488" s="56">
        <v>4</v>
      </c>
      <c r="B488" s="40" t="s">
        <v>740</v>
      </c>
      <c r="C488" s="56" t="s">
        <v>57</v>
      </c>
      <c r="D488" s="56">
        <v>2011</v>
      </c>
      <c r="E488" s="57" t="s">
        <v>443</v>
      </c>
      <c r="F488" s="57" t="s">
        <v>1</v>
      </c>
      <c r="G488" s="56" t="s">
        <v>6</v>
      </c>
      <c r="H488" s="57">
        <v>2018</v>
      </c>
      <c r="I488" s="56" t="s">
        <v>70</v>
      </c>
      <c r="J488" s="57" t="s">
        <v>2</v>
      </c>
      <c r="K488" s="33">
        <f>25507.919/81074*1000</f>
        <v>314.6251449293239</v>
      </c>
      <c r="L488" s="17" t="s">
        <v>362</v>
      </c>
      <c r="M488" s="56" t="str">
        <f t="shared" si="1"/>
        <v>м2</v>
      </c>
      <c r="N488" s="33">
        <v>314.62</v>
      </c>
    </row>
    <row r="489" spans="1:14" ht="46.5" customHeight="1">
      <c r="A489" s="56">
        <v>5</v>
      </c>
      <c r="B489" s="57" t="s">
        <v>574</v>
      </c>
      <c r="C489" s="56" t="s">
        <v>57</v>
      </c>
      <c r="D489" s="56">
        <v>2010</v>
      </c>
      <c r="E489" s="57" t="s">
        <v>444</v>
      </c>
      <c r="F489" s="57" t="s">
        <v>1</v>
      </c>
      <c r="G489" s="56" t="s">
        <v>6</v>
      </c>
      <c r="H489" s="57">
        <v>2018</v>
      </c>
      <c r="I489" s="56" t="s">
        <v>58</v>
      </c>
      <c r="J489" s="57" t="s">
        <v>2</v>
      </c>
      <c r="K489" s="33">
        <f>86783.29/93502*1000</f>
        <v>928.1436760711</v>
      </c>
      <c r="L489" s="17" t="s">
        <v>364</v>
      </c>
      <c r="M489" s="56" t="str">
        <f t="shared" si="1"/>
        <v>м2</v>
      </c>
      <c r="N489" s="33">
        <v>928.14</v>
      </c>
    </row>
    <row r="490" spans="1:14" ht="62.25" customHeight="1">
      <c r="A490" s="56">
        <v>6</v>
      </c>
      <c r="B490" s="17" t="s">
        <v>365</v>
      </c>
      <c r="C490" s="56" t="s">
        <v>57</v>
      </c>
      <c r="D490" s="56">
        <v>2012</v>
      </c>
      <c r="E490" s="57" t="s">
        <v>445</v>
      </c>
      <c r="F490" s="57" t="s">
        <v>1</v>
      </c>
      <c r="G490" s="56" t="s">
        <v>6</v>
      </c>
      <c r="H490" s="57">
        <v>2020</v>
      </c>
      <c r="I490" s="56" t="s">
        <v>25</v>
      </c>
      <c r="J490" s="57" t="s">
        <v>351</v>
      </c>
      <c r="K490" s="33">
        <f>3430.043/0.641*1000</f>
        <v>5351081.123244929</v>
      </c>
      <c r="L490" s="57" t="s">
        <v>93</v>
      </c>
      <c r="M490" s="48" t="s">
        <v>0</v>
      </c>
      <c r="N490" s="48" t="s">
        <v>0</v>
      </c>
    </row>
    <row r="491" spans="1:14" ht="51.75" customHeight="1">
      <c r="A491" s="56">
        <v>7</v>
      </c>
      <c r="B491" s="57" t="s">
        <v>574</v>
      </c>
      <c r="C491" s="56" t="s">
        <v>57</v>
      </c>
      <c r="D491" s="56">
        <v>2010</v>
      </c>
      <c r="E491" s="57" t="s">
        <v>446</v>
      </c>
      <c r="F491" s="57" t="s">
        <v>1</v>
      </c>
      <c r="G491" s="56" t="s">
        <v>104</v>
      </c>
      <c r="H491" s="57">
        <v>2020</v>
      </c>
      <c r="I491" s="56" t="s">
        <v>58</v>
      </c>
      <c r="J491" s="57" t="s">
        <v>2</v>
      </c>
      <c r="K491" s="33">
        <f>3653.072/2273*1000</f>
        <v>1607.1588209414872</v>
      </c>
      <c r="L491" s="56" t="s">
        <v>366</v>
      </c>
      <c r="M491" s="56" t="str">
        <f t="shared" si="1"/>
        <v>м2</v>
      </c>
      <c r="N491" s="33">
        <f>351.52*1.2*1.053</f>
        <v>444.1806719999999</v>
      </c>
    </row>
    <row r="492" spans="1:14" ht="64.5" customHeight="1">
      <c r="A492" s="56">
        <v>8</v>
      </c>
      <c r="B492" s="57" t="s">
        <v>367</v>
      </c>
      <c r="C492" s="56" t="s">
        <v>57</v>
      </c>
      <c r="D492" s="56">
        <v>2016</v>
      </c>
      <c r="E492" s="57" t="s">
        <v>447</v>
      </c>
      <c r="F492" s="57" t="s">
        <v>10</v>
      </c>
      <c r="G492" s="57" t="s">
        <v>21</v>
      </c>
      <c r="H492" s="57">
        <v>2020</v>
      </c>
      <c r="I492" s="56" t="s">
        <v>88</v>
      </c>
      <c r="J492" s="57" t="s">
        <v>351</v>
      </c>
      <c r="K492" s="33">
        <f>3430.043/0.641*1000</f>
        <v>5351081.123244929</v>
      </c>
      <c r="L492" s="57" t="s">
        <v>93</v>
      </c>
      <c r="M492" s="48" t="s">
        <v>0</v>
      </c>
      <c r="N492" s="48" t="s">
        <v>0</v>
      </c>
    </row>
    <row r="493" spans="1:14" ht="15.75">
      <c r="A493" s="63" t="s">
        <v>389</v>
      </c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</row>
    <row r="494" spans="1:14" s="4" customFormat="1" ht="38.25" customHeight="1">
      <c r="A494" s="48">
        <v>1</v>
      </c>
      <c r="B494" s="52" t="s">
        <v>384</v>
      </c>
      <c r="C494" s="44" t="s">
        <v>59</v>
      </c>
      <c r="D494" s="48">
        <v>2001</v>
      </c>
      <c r="E494" s="48" t="s">
        <v>390</v>
      </c>
      <c r="F494" s="48" t="s">
        <v>10</v>
      </c>
      <c r="G494" s="48" t="s">
        <v>8</v>
      </c>
      <c r="H494" s="48">
        <v>2018</v>
      </c>
      <c r="I494" s="48" t="s">
        <v>70</v>
      </c>
      <c r="J494" s="48" t="s">
        <v>3</v>
      </c>
      <c r="K494" s="23">
        <v>6395</v>
      </c>
      <c r="L494" s="61" t="s">
        <v>93</v>
      </c>
      <c r="M494" s="48" t="s">
        <v>0</v>
      </c>
      <c r="N494" s="48" t="s">
        <v>0</v>
      </c>
    </row>
    <row r="495" spans="1:14" s="4" customFormat="1" ht="31.5">
      <c r="A495" s="48">
        <v>2</v>
      </c>
      <c r="B495" s="61" t="s">
        <v>41</v>
      </c>
      <c r="C495" s="61" t="s">
        <v>57</v>
      </c>
      <c r="D495" s="48">
        <v>2017</v>
      </c>
      <c r="E495" s="48" t="s">
        <v>391</v>
      </c>
      <c r="F495" s="48" t="s">
        <v>10</v>
      </c>
      <c r="G495" s="61" t="s">
        <v>21</v>
      </c>
      <c r="H495" s="48">
        <v>2018</v>
      </c>
      <c r="I495" s="61" t="s">
        <v>88</v>
      </c>
      <c r="J495" s="61" t="s">
        <v>34</v>
      </c>
      <c r="K495" s="23">
        <v>324.5</v>
      </c>
      <c r="L495" s="52" t="s">
        <v>386</v>
      </c>
      <c r="M495" s="48" t="s">
        <v>385</v>
      </c>
      <c r="N495" s="23">
        <v>91</v>
      </c>
    </row>
    <row r="496" spans="1:14" s="4" customFormat="1" ht="83.25" customHeight="1">
      <c r="A496" s="48">
        <v>3</v>
      </c>
      <c r="B496" s="43" t="s">
        <v>490</v>
      </c>
      <c r="C496" s="48" t="s">
        <v>59</v>
      </c>
      <c r="D496" s="48">
        <v>2013</v>
      </c>
      <c r="E496" s="53" t="s">
        <v>674</v>
      </c>
      <c r="F496" s="53" t="s">
        <v>1</v>
      </c>
      <c r="G496" s="46" t="s">
        <v>89</v>
      </c>
      <c r="H496" s="48">
        <v>2019</v>
      </c>
      <c r="I496" s="48" t="s">
        <v>70</v>
      </c>
      <c r="J496" s="48" t="s">
        <v>3</v>
      </c>
      <c r="K496" s="54">
        <v>156957.62</v>
      </c>
      <c r="L496" s="48" t="s">
        <v>388</v>
      </c>
      <c r="M496" s="48" t="s">
        <v>3</v>
      </c>
      <c r="N496" s="23">
        <v>335964.5</v>
      </c>
    </row>
    <row r="497" spans="1:14" ht="15.75">
      <c r="A497" s="64" t="s">
        <v>392</v>
      </c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</row>
    <row r="498" spans="1:14" ht="71.25" customHeight="1">
      <c r="A498" s="57">
        <v>1</v>
      </c>
      <c r="B498" s="56" t="s">
        <v>503</v>
      </c>
      <c r="C498" s="56" t="s">
        <v>57</v>
      </c>
      <c r="D498" s="56">
        <v>2001</v>
      </c>
      <c r="E498" s="56" t="s">
        <v>393</v>
      </c>
      <c r="F498" s="56" t="s">
        <v>10</v>
      </c>
      <c r="G498" s="56" t="s">
        <v>122</v>
      </c>
      <c r="H498" s="56">
        <v>2020</v>
      </c>
      <c r="I498" s="57" t="s">
        <v>25</v>
      </c>
      <c r="J498" s="56" t="s">
        <v>2</v>
      </c>
      <c r="K498" s="58">
        <v>328</v>
      </c>
      <c r="L498" s="57" t="s">
        <v>93</v>
      </c>
      <c r="M498" s="48" t="s">
        <v>0</v>
      </c>
      <c r="N498" s="48" t="s">
        <v>0</v>
      </c>
    </row>
    <row r="499" spans="1:14" ht="31.5">
      <c r="A499" s="57">
        <v>2</v>
      </c>
      <c r="B499" s="57" t="s">
        <v>690</v>
      </c>
      <c r="C499" s="56" t="s">
        <v>57</v>
      </c>
      <c r="D499" s="56">
        <v>2016</v>
      </c>
      <c r="E499" s="35" t="s">
        <v>190</v>
      </c>
      <c r="F499" s="57" t="s">
        <v>10</v>
      </c>
      <c r="G499" s="56" t="s">
        <v>122</v>
      </c>
      <c r="H499" s="57">
        <v>2020</v>
      </c>
      <c r="I499" s="57" t="s">
        <v>25</v>
      </c>
      <c r="J499" s="57" t="s">
        <v>2</v>
      </c>
      <c r="K499" s="58">
        <v>672</v>
      </c>
      <c r="L499" s="57" t="s">
        <v>93</v>
      </c>
      <c r="M499" s="48" t="s">
        <v>0</v>
      </c>
      <c r="N499" s="48" t="s">
        <v>0</v>
      </c>
    </row>
    <row r="500" spans="1:14" ht="15.75">
      <c r="A500" s="63" t="s">
        <v>460</v>
      </c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</row>
    <row r="501" spans="1:14" ht="67.5" customHeight="1">
      <c r="A501" s="48">
        <v>1</v>
      </c>
      <c r="B501" s="57" t="s">
        <v>741</v>
      </c>
      <c r="C501" s="48" t="s">
        <v>57</v>
      </c>
      <c r="D501" s="48">
        <v>2012</v>
      </c>
      <c r="E501" s="53" t="s">
        <v>742</v>
      </c>
      <c r="F501" s="53" t="s">
        <v>10</v>
      </c>
      <c r="G501" s="48" t="s">
        <v>6</v>
      </c>
      <c r="H501" s="49">
        <v>2018</v>
      </c>
      <c r="I501" s="49" t="s">
        <v>110</v>
      </c>
      <c r="J501" s="48" t="s">
        <v>2</v>
      </c>
      <c r="K501" s="31">
        <v>383.62</v>
      </c>
      <c r="L501" s="57" t="s">
        <v>93</v>
      </c>
      <c r="M501" s="48" t="s">
        <v>0</v>
      </c>
      <c r="N501" s="48" t="s">
        <v>0</v>
      </c>
    </row>
    <row r="502" spans="1:14" ht="66" customHeight="1">
      <c r="A502" s="48">
        <v>2</v>
      </c>
      <c r="B502" s="57" t="s">
        <v>741</v>
      </c>
      <c r="C502" s="48" t="s">
        <v>59</v>
      </c>
      <c r="D502" s="48">
        <v>2012</v>
      </c>
      <c r="E502" s="53" t="s">
        <v>742</v>
      </c>
      <c r="F502" s="53" t="s">
        <v>10</v>
      </c>
      <c r="G502" s="48" t="s">
        <v>6</v>
      </c>
      <c r="H502" s="48">
        <v>2019</v>
      </c>
      <c r="I502" s="49" t="s">
        <v>110</v>
      </c>
      <c r="J502" s="48" t="s">
        <v>2</v>
      </c>
      <c r="K502" s="31">
        <v>523.66</v>
      </c>
      <c r="L502" s="57" t="s">
        <v>93</v>
      </c>
      <c r="M502" s="48" t="s">
        <v>0</v>
      </c>
      <c r="N502" s="48" t="s">
        <v>0</v>
      </c>
    </row>
    <row r="503" spans="1:14" ht="63" customHeight="1">
      <c r="A503" s="16">
        <v>3</v>
      </c>
      <c r="B503" s="57" t="s">
        <v>741</v>
      </c>
      <c r="C503" s="48" t="s">
        <v>57</v>
      </c>
      <c r="D503" s="48">
        <v>2012</v>
      </c>
      <c r="E503" s="53" t="s">
        <v>742</v>
      </c>
      <c r="F503" s="53" t="s">
        <v>10</v>
      </c>
      <c r="G503" s="48" t="s">
        <v>6</v>
      </c>
      <c r="H503" s="48">
        <v>2018</v>
      </c>
      <c r="I503" s="43" t="s">
        <v>463</v>
      </c>
      <c r="J503" s="22" t="s">
        <v>42</v>
      </c>
      <c r="K503" s="31">
        <v>384.85</v>
      </c>
      <c r="L503" s="57" t="s">
        <v>93</v>
      </c>
      <c r="M503" s="48" t="s">
        <v>0</v>
      </c>
      <c r="N503" s="48" t="s">
        <v>0</v>
      </c>
    </row>
    <row r="504" spans="1:14" ht="31.5">
      <c r="A504" s="48">
        <v>4</v>
      </c>
      <c r="B504" s="57" t="s">
        <v>743</v>
      </c>
      <c r="C504" s="48" t="s">
        <v>57</v>
      </c>
      <c r="D504" s="48">
        <v>2016</v>
      </c>
      <c r="E504" s="51" t="s">
        <v>744</v>
      </c>
      <c r="F504" s="49" t="s">
        <v>10</v>
      </c>
      <c r="G504" s="48" t="s">
        <v>6</v>
      </c>
      <c r="H504" s="48">
        <v>2018</v>
      </c>
      <c r="I504" s="49" t="s">
        <v>102</v>
      </c>
      <c r="J504" s="22" t="s">
        <v>2</v>
      </c>
      <c r="K504" s="31">
        <v>462.25</v>
      </c>
      <c r="L504" s="57" t="s">
        <v>93</v>
      </c>
      <c r="M504" s="48" t="s">
        <v>0</v>
      </c>
      <c r="N504" s="48" t="s">
        <v>0</v>
      </c>
    </row>
    <row r="505" spans="1:14" ht="31.5">
      <c r="A505" s="48">
        <v>5</v>
      </c>
      <c r="B505" s="57" t="s">
        <v>743</v>
      </c>
      <c r="C505" s="48" t="s">
        <v>59</v>
      </c>
      <c r="D505" s="48">
        <v>2016</v>
      </c>
      <c r="E505" s="51" t="s">
        <v>744</v>
      </c>
      <c r="F505" s="49" t="s">
        <v>10</v>
      </c>
      <c r="G505" s="48" t="s">
        <v>6</v>
      </c>
      <c r="H505" s="48">
        <v>2019</v>
      </c>
      <c r="I505" s="49" t="s">
        <v>102</v>
      </c>
      <c r="J505" s="22" t="s">
        <v>2</v>
      </c>
      <c r="K505" s="31">
        <v>456.62</v>
      </c>
      <c r="L505" s="57" t="s">
        <v>93</v>
      </c>
      <c r="M505" s="48" t="s">
        <v>0</v>
      </c>
      <c r="N505" s="48" t="s">
        <v>0</v>
      </c>
    </row>
    <row r="506" spans="1:14" ht="31.5">
      <c r="A506" s="16">
        <v>6</v>
      </c>
      <c r="B506" s="57" t="s">
        <v>743</v>
      </c>
      <c r="C506" s="48" t="s">
        <v>59</v>
      </c>
      <c r="D506" s="48">
        <v>2016</v>
      </c>
      <c r="E506" s="51" t="s">
        <v>744</v>
      </c>
      <c r="F506" s="49" t="s">
        <v>10</v>
      </c>
      <c r="G506" s="48" t="s">
        <v>6</v>
      </c>
      <c r="H506" s="48">
        <v>2020</v>
      </c>
      <c r="I506" s="49" t="s">
        <v>102</v>
      </c>
      <c r="J506" s="22" t="s">
        <v>2</v>
      </c>
      <c r="K506" s="31">
        <v>591.98</v>
      </c>
      <c r="L506" s="57" t="s">
        <v>93</v>
      </c>
      <c r="M506" s="48" t="s">
        <v>0</v>
      </c>
      <c r="N506" s="48" t="s">
        <v>0</v>
      </c>
    </row>
    <row r="507" spans="1:14" ht="31.5">
      <c r="A507" s="48">
        <v>7</v>
      </c>
      <c r="B507" s="57" t="s">
        <v>544</v>
      </c>
      <c r="C507" s="48" t="s">
        <v>57</v>
      </c>
      <c r="D507" s="48">
        <v>2016</v>
      </c>
      <c r="E507" s="51" t="s">
        <v>745</v>
      </c>
      <c r="F507" s="53" t="s">
        <v>10</v>
      </c>
      <c r="G507" s="48" t="s">
        <v>6</v>
      </c>
      <c r="H507" s="48">
        <v>2018</v>
      </c>
      <c r="I507" s="49" t="s">
        <v>465</v>
      </c>
      <c r="J507" s="22" t="s">
        <v>2</v>
      </c>
      <c r="K507" s="31">
        <v>611.78</v>
      </c>
      <c r="L507" s="57" t="s">
        <v>93</v>
      </c>
      <c r="M507" s="48" t="s">
        <v>0</v>
      </c>
      <c r="N507" s="48" t="s">
        <v>0</v>
      </c>
    </row>
    <row r="508" spans="1:14" ht="31.5">
      <c r="A508" s="48">
        <v>8</v>
      </c>
      <c r="B508" s="57" t="s">
        <v>544</v>
      </c>
      <c r="C508" s="48" t="s">
        <v>59</v>
      </c>
      <c r="D508" s="48">
        <v>2016</v>
      </c>
      <c r="E508" s="51" t="s">
        <v>746</v>
      </c>
      <c r="F508" s="53" t="s">
        <v>10</v>
      </c>
      <c r="G508" s="48" t="s">
        <v>6</v>
      </c>
      <c r="H508" s="48">
        <v>2019</v>
      </c>
      <c r="I508" s="49" t="s">
        <v>465</v>
      </c>
      <c r="J508" s="22" t="s">
        <v>2</v>
      </c>
      <c r="K508" s="31">
        <v>569.24</v>
      </c>
      <c r="L508" s="57" t="s">
        <v>93</v>
      </c>
      <c r="M508" s="48" t="s">
        <v>0</v>
      </c>
      <c r="N508" s="48" t="s">
        <v>0</v>
      </c>
    </row>
    <row r="509" spans="1:14" ht="31.5">
      <c r="A509" s="16">
        <v>9</v>
      </c>
      <c r="B509" s="57" t="s">
        <v>544</v>
      </c>
      <c r="C509" s="48" t="s">
        <v>59</v>
      </c>
      <c r="D509" s="48">
        <v>2016</v>
      </c>
      <c r="E509" s="51" t="s">
        <v>746</v>
      </c>
      <c r="F509" s="53" t="s">
        <v>10</v>
      </c>
      <c r="G509" s="48" t="s">
        <v>6</v>
      </c>
      <c r="H509" s="48">
        <v>2020</v>
      </c>
      <c r="I509" s="49" t="s">
        <v>465</v>
      </c>
      <c r="J509" s="22" t="s">
        <v>2</v>
      </c>
      <c r="K509" s="31">
        <v>892.97</v>
      </c>
      <c r="L509" s="57" t="s">
        <v>93</v>
      </c>
      <c r="M509" s="48" t="s">
        <v>0</v>
      </c>
      <c r="N509" s="48" t="s">
        <v>0</v>
      </c>
    </row>
    <row r="510" spans="1:14" s="4" customFormat="1" ht="31.5">
      <c r="A510" s="48">
        <v>10</v>
      </c>
      <c r="B510" s="43" t="s">
        <v>747</v>
      </c>
      <c r="C510" s="48" t="s">
        <v>57</v>
      </c>
      <c r="D510" s="48">
        <v>2003</v>
      </c>
      <c r="E510" s="53" t="s">
        <v>748</v>
      </c>
      <c r="F510" s="48" t="s">
        <v>10</v>
      </c>
      <c r="G510" s="48" t="s">
        <v>6</v>
      </c>
      <c r="H510" s="48">
        <v>2018</v>
      </c>
      <c r="I510" s="48" t="s">
        <v>110</v>
      </c>
      <c r="J510" s="16" t="s">
        <v>2</v>
      </c>
      <c r="K510" s="23">
        <v>538.75</v>
      </c>
      <c r="L510" s="56" t="s">
        <v>93</v>
      </c>
      <c r="M510" s="48" t="s">
        <v>0</v>
      </c>
      <c r="N510" s="48" t="s">
        <v>0</v>
      </c>
    </row>
    <row r="511" spans="1:14" ht="47.25">
      <c r="A511" s="48">
        <v>11</v>
      </c>
      <c r="B511" s="51" t="s">
        <v>749</v>
      </c>
      <c r="C511" s="48" t="s">
        <v>57</v>
      </c>
      <c r="D511" s="48">
        <v>2015</v>
      </c>
      <c r="E511" s="51" t="s">
        <v>750</v>
      </c>
      <c r="F511" s="51" t="s">
        <v>1</v>
      </c>
      <c r="G511" s="48" t="s">
        <v>6</v>
      </c>
      <c r="H511" s="48">
        <v>2018</v>
      </c>
      <c r="I511" s="49" t="s">
        <v>85</v>
      </c>
      <c r="J511" s="22" t="s">
        <v>2</v>
      </c>
      <c r="K511" s="32">
        <v>416.84</v>
      </c>
      <c r="L511" s="57" t="s">
        <v>93</v>
      </c>
      <c r="M511" s="48" t="s">
        <v>0</v>
      </c>
      <c r="N511" s="48" t="s">
        <v>0</v>
      </c>
    </row>
    <row r="512" spans="1:14" ht="31.5">
      <c r="A512" s="48">
        <v>12</v>
      </c>
      <c r="B512" s="43" t="s">
        <v>490</v>
      </c>
      <c r="C512" s="48" t="s">
        <v>57</v>
      </c>
      <c r="D512" s="48">
        <v>2013</v>
      </c>
      <c r="E512" s="51" t="s">
        <v>751</v>
      </c>
      <c r="F512" s="51" t="s">
        <v>1</v>
      </c>
      <c r="G512" s="49" t="s">
        <v>8</v>
      </c>
      <c r="H512" s="48">
        <v>2018</v>
      </c>
      <c r="I512" s="49" t="s">
        <v>70</v>
      </c>
      <c r="J512" s="48" t="s">
        <v>3</v>
      </c>
      <c r="K512" s="32">
        <v>275.24</v>
      </c>
      <c r="L512" s="57" t="s">
        <v>93</v>
      </c>
      <c r="M512" s="48" t="s">
        <v>0</v>
      </c>
      <c r="N512" s="48" t="s">
        <v>0</v>
      </c>
    </row>
    <row r="513" spans="1:14" ht="63">
      <c r="A513" s="16">
        <v>13</v>
      </c>
      <c r="B513" s="56" t="s">
        <v>516</v>
      </c>
      <c r="C513" s="48" t="s">
        <v>57</v>
      </c>
      <c r="D513" s="48">
        <v>2009</v>
      </c>
      <c r="E513" s="51" t="s">
        <v>736</v>
      </c>
      <c r="F513" s="48" t="s">
        <v>1</v>
      </c>
      <c r="G513" s="49" t="s">
        <v>8</v>
      </c>
      <c r="H513" s="48">
        <v>2018</v>
      </c>
      <c r="I513" s="49" t="s">
        <v>464</v>
      </c>
      <c r="J513" s="22" t="s">
        <v>2</v>
      </c>
      <c r="K513" s="32">
        <v>3305.79</v>
      </c>
      <c r="L513" s="30" t="s">
        <v>456</v>
      </c>
      <c r="M513" s="22" t="s">
        <v>2</v>
      </c>
      <c r="N513" s="32">
        <v>2584</v>
      </c>
    </row>
    <row r="514" spans="1:14" ht="63">
      <c r="A514" s="48">
        <v>14</v>
      </c>
      <c r="B514" s="56" t="s">
        <v>516</v>
      </c>
      <c r="C514" s="48" t="s">
        <v>59</v>
      </c>
      <c r="D514" s="48">
        <v>2009</v>
      </c>
      <c r="E514" s="51" t="s">
        <v>736</v>
      </c>
      <c r="F514" s="48" t="s">
        <v>1</v>
      </c>
      <c r="G514" s="49" t="s">
        <v>8</v>
      </c>
      <c r="H514" s="48">
        <v>2019</v>
      </c>
      <c r="I514" s="49" t="s">
        <v>464</v>
      </c>
      <c r="J514" s="22" t="s">
        <v>2</v>
      </c>
      <c r="K514" s="32">
        <v>3801.37</v>
      </c>
      <c r="L514" s="57" t="s">
        <v>93</v>
      </c>
      <c r="M514" s="48" t="s">
        <v>0</v>
      </c>
      <c r="N514" s="48" t="s">
        <v>0</v>
      </c>
    </row>
    <row r="515" spans="1:14" ht="63">
      <c r="A515" s="48">
        <v>15</v>
      </c>
      <c r="B515" s="56" t="s">
        <v>516</v>
      </c>
      <c r="C515" s="48" t="s">
        <v>59</v>
      </c>
      <c r="D515" s="48">
        <v>2009</v>
      </c>
      <c r="E515" s="51" t="s">
        <v>736</v>
      </c>
      <c r="F515" s="48" t="s">
        <v>1</v>
      </c>
      <c r="G515" s="49" t="s">
        <v>8</v>
      </c>
      <c r="H515" s="48">
        <v>2020</v>
      </c>
      <c r="I515" s="49" t="s">
        <v>464</v>
      </c>
      <c r="J515" s="22" t="s">
        <v>2</v>
      </c>
      <c r="K515" s="31">
        <v>4392</v>
      </c>
      <c r="L515" s="57" t="s">
        <v>93</v>
      </c>
      <c r="M515" s="48" t="s">
        <v>0</v>
      </c>
      <c r="N515" s="48" t="s">
        <v>0</v>
      </c>
    </row>
    <row r="516" spans="1:14" ht="63">
      <c r="A516" s="16">
        <v>16</v>
      </c>
      <c r="B516" s="56" t="s">
        <v>516</v>
      </c>
      <c r="C516" s="48" t="s">
        <v>57</v>
      </c>
      <c r="D516" s="48">
        <v>2009</v>
      </c>
      <c r="E516" s="51" t="s">
        <v>736</v>
      </c>
      <c r="F516" s="48" t="s">
        <v>1</v>
      </c>
      <c r="G516" s="49" t="s">
        <v>8</v>
      </c>
      <c r="H516" s="48">
        <v>2018</v>
      </c>
      <c r="I516" s="49" t="s">
        <v>464</v>
      </c>
      <c r="J516" s="22" t="s">
        <v>42</v>
      </c>
      <c r="K516" s="31">
        <v>8928.32</v>
      </c>
      <c r="L516" s="30" t="s">
        <v>456</v>
      </c>
      <c r="M516" s="22" t="s">
        <v>42</v>
      </c>
      <c r="N516" s="32">
        <v>2584</v>
      </c>
    </row>
    <row r="517" spans="1:14" ht="63">
      <c r="A517" s="48">
        <v>17</v>
      </c>
      <c r="B517" s="56" t="s">
        <v>516</v>
      </c>
      <c r="C517" s="48" t="s">
        <v>59</v>
      </c>
      <c r="D517" s="48">
        <v>2009</v>
      </c>
      <c r="E517" s="51" t="s">
        <v>736</v>
      </c>
      <c r="F517" s="48" t="s">
        <v>1</v>
      </c>
      <c r="G517" s="49" t="s">
        <v>8</v>
      </c>
      <c r="H517" s="48">
        <v>2019</v>
      </c>
      <c r="I517" s="49" t="s">
        <v>464</v>
      </c>
      <c r="J517" s="22" t="s">
        <v>42</v>
      </c>
      <c r="K517" s="31">
        <v>11187.88</v>
      </c>
      <c r="L517" s="57" t="s">
        <v>93</v>
      </c>
      <c r="M517" s="48" t="s">
        <v>0</v>
      </c>
      <c r="N517" s="48" t="s">
        <v>0</v>
      </c>
    </row>
    <row r="518" spans="1:14" ht="63">
      <c r="A518" s="48">
        <v>18</v>
      </c>
      <c r="B518" s="56" t="s">
        <v>516</v>
      </c>
      <c r="C518" s="48" t="s">
        <v>59</v>
      </c>
      <c r="D518" s="48">
        <v>2009</v>
      </c>
      <c r="E518" s="51" t="s">
        <v>736</v>
      </c>
      <c r="F518" s="48" t="s">
        <v>1</v>
      </c>
      <c r="G518" s="49" t="s">
        <v>8</v>
      </c>
      <c r="H518" s="48">
        <v>2020</v>
      </c>
      <c r="I518" s="49" t="s">
        <v>464</v>
      </c>
      <c r="J518" s="22" t="s">
        <v>42</v>
      </c>
      <c r="K518" s="31">
        <v>8321</v>
      </c>
      <c r="L518" s="57" t="s">
        <v>93</v>
      </c>
      <c r="M518" s="48" t="s">
        <v>0</v>
      </c>
      <c r="N518" s="48" t="s">
        <v>0</v>
      </c>
    </row>
    <row r="519" spans="1:14" ht="78" customHeight="1">
      <c r="A519" s="48">
        <v>19</v>
      </c>
      <c r="B519" s="40" t="s">
        <v>488</v>
      </c>
      <c r="C519" s="48" t="s">
        <v>57</v>
      </c>
      <c r="D519" s="48">
        <v>2002</v>
      </c>
      <c r="E519" s="56" t="s">
        <v>505</v>
      </c>
      <c r="F519" s="60" t="s">
        <v>1</v>
      </c>
      <c r="G519" s="48" t="s">
        <v>6</v>
      </c>
      <c r="H519" s="48">
        <v>2018</v>
      </c>
      <c r="I519" s="49" t="s">
        <v>85</v>
      </c>
      <c r="J519" s="22" t="s">
        <v>2</v>
      </c>
      <c r="K519" s="31">
        <v>302.3</v>
      </c>
      <c r="L519" s="57" t="s">
        <v>93</v>
      </c>
      <c r="M519" s="48" t="s">
        <v>0</v>
      </c>
      <c r="N519" s="48" t="s">
        <v>0</v>
      </c>
    </row>
    <row r="520" spans="1:14" ht="69" customHeight="1">
      <c r="A520" s="16">
        <v>20</v>
      </c>
      <c r="B520" s="40" t="s">
        <v>488</v>
      </c>
      <c r="C520" s="48" t="s">
        <v>59</v>
      </c>
      <c r="D520" s="48">
        <v>2002</v>
      </c>
      <c r="E520" s="56" t="s">
        <v>505</v>
      </c>
      <c r="F520" s="60" t="s">
        <v>1</v>
      </c>
      <c r="G520" s="48" t="s">
        <v>6</v>
      </c>
      <c r="H520" s="48">
        <v>2019</v>
      </c>
      <c r="I520" s="49" t="s">
        <v>85</v>
      </c>
      <c r="J520" s="22" t="s">
        <v>2</v>
      </c>
      <c r="K520" s="31">
        <v>313.19</v>
      </c>
      <c r="L520" s="57" t="s">
        <v>93</v>
      </c>
      <c r="M520" s="48" t="s">
        <v>0</v>
      </c>
      <c r="N520" s="48" t="s">
        <v>0</v>
      </c>
    </row>
    <row r="521" spans="1:14" ht="73.5" customHeight="1">
      <c r="A521" s="48">
        <v>21</v>
      </c>
      <c r="B521" s="40" t="s">
        <v>488</v>
      </c>
      <c r="C521" s="48" t="s">
        <v>59</v>
      </c>
      <c r="D521" s="48">
        <v>2002</v>
      </c>
      <c r="E521" s="56" t="s">
        <v>505</v>
      </c>
      <c r="F521" s="60" t="s">
        <v>1</v>
      </c>
      <c r="G521" s="48" t="s">
        <v>6</v>
      </c>
      <c r="H521" s="48">
        <v>2020</v>
      </c>
      <c r="I521" s="49" t="s">
        <v>85</v>
      </c>
      <c r="J521" s="22" t="s">
        <v>2</v>
      </c>
      <c r="K521" s="31">
        <v>368.5</v>
      </c>
      <c r="L521" s="57" t="s">
        <v>93</v>
      </c>
      <c r="M521" s="48" t="s">
        <v>0</v>
      </c>
      <c r="N521" s="48" t="s">
        <v>0</v>
      </c>
    </row>
    <row r="522" spans="1:14" ht="79.5" customHeight="1">
      <c r="A522" s="48">
        <v>22</v>
      </c>
      <c r="B522" s="53" t="s">
        <v>752</v>
      </c>
      <c r="C522" s="48" t="s">
        <v>57</v>
      </c>
      <c r="D522" s="48">
        <v>2009</v>
      </c>
      <c r="E522" s="51" t="s">
        <v>753</v>
      </c>
      <c r="F522" s="53" t="s">
        <v>10</v>
      </c>
      <c r="G522" s="48" t="s">
        <v>6</v>
      </c>
      <c r="H522" s="48">
        <v>2018</v>
      </c>
      <c r="I522" s="49" t="s">
        <v>85</v>
      </c>
      <c r="J522" s="22" t="s">
        <v>2</v>
      </c>
      <c r="K522" s="31">
        <v>312.96</v>
      </c>
      <c r="L522" s="57" t="s">
        <v>93</v>
      </c>
      <c r="M522" s="48" t="s">
        <v>0</v>
      </c>
      <c r="N522" s="48" t="s">
        <v>0</v>
      </c>
    </row>
    <row r="523" spans="1:14" ht="31.5">
      <c r="A523" s="48">
        <v>23</v>
      </c>
      <c r="B523" s="57" t="s">
        <v>754</v>
      </c>
      <c r="C523" s="48" t="s">
        <v>57</v>
      </c>
      <c r="D523" s="48">
        <v>2014</v>
      </c>
      <c r="E523" s="51" t="s">
        <v>755</v>
      </c>
      <c r="F523" s="22" t="s">
        <v>10</v>
      </c>
      <c r="G523" s="49" t="s">
        <v>8</v>
      </c>
      <c r="H523" s="48">
        <v>2018</v>
      </c>
      <c r="I523" s="49" t="s">
        <v>70</v>
      </c>
      <c r="J523" s="22" t="s">
        <v>3</v>
      </c>
      <c r="K523" s="31">
        <v>11751.54</v>
      </c>
      <c r="L523" s="30" t="s">
        <v>457</v>
      </c>
      <c r="M523" s="22" t="s">
        <v>3</v>
      </c>
      <c r="N523" s="32">
        <v>4898</v>
      </c>
    </row>
    <row r="524" spans="1:14" ht="31.5">
      <c r="A524" s="16">
        <v>24</v>
      </c>
      <c r="B524" s="57" t="s">
        <v>754</v>
      </c>
      <c r="C524" s="48" t="s">
        <v>59</v>
      </c>
      <c r="D524" s="48">
        <v>2014</v>
      </c>
      <c r="E524" s="51" t="s">
        <v>755</v>
      </c>
      <c r="F524" s="22" t="s">
        <v>10</v>
      </c>
      <c r="G524" s="49" t="s">
        <v>8</v>
      </c>
      <c r="H524" s="48">
        <v>2019</v>
      </c>
      <c r="I524" s="49" t="s">
        <v>70</v>
      </c>
      <c r="J524" s="22" t="s">
        <v>3</v>
      </c>
      <c r="K524" s="31">
        <v>26737.7</v>
      </c>
      <c r="L524" s="57" t="s">
        <v>93</v>
      </c>
      <c r="M524" s="48" t="s">
        <v>0</v>
      </c>
      <c r="N524" s="48" t="s">
        <v>0</v>
      </c>
    </row>
    <row r="525" spans="1:14" ht="94.5">
      <c r="A525" s="48">
        <v>25</v>
      </c>
      <c r="B525" s="51" t="s">
        <v>756</v>
      </c>
      <c r="C525" s="48" t="s">
        <v>57</v>
      </c>
      <c r="D525" s="48">
        <v>2012</v>
      </c>
      <c r="E525" s="49" t="s">
        <v>458</v>
      </c>
      <c r="F525" s="53" t="s">
        <v>10</v>
      </c>
      <c r="G525" s="49" t="s">
        <v>8</v>
      </c>
      <c r="H525" s="48">
        <v>2018</v>
      </c>
      <c r="I525" s="49" t="s">
        <v>85</v>
      </c>
      <c r="J525" s="22" t="s">
        <v>42</v>
      </c>
      <c r="K525" s="31">
        <v>64846.59</v>
      </c>
      <c r="L525" s="57" t="s">
        <v>93</v>
      </c>
      <c r="M525" s="48" t="s">
        <v>0</v>
      </c>
      <c r="N525" s="48" t="s">
        <v>0</v>
      </c>
    </row>
    <row r="526" spans="1:14" ht="102.75" customHeight="1">
      <c r="A526" s="48">
        <v>26</v>
      </c>
      <c r="B526" s="51" t="s">
        <v>756</v>
      </c>
      <c r="C526" s="48" t="s">
        <v>59</v>
      </c>
      <c r="D526" s="48">
        <v>2012</v>
      </c>
      <c r="E526" s="49" t="s">
        <v>458</v>
      </c>
      <c r="F526" s="53" t="s">
        <v>10</v>
      </c>
      <c r="G526" s="49" t="s">
        <v>8</v>
      </c>
      <c r="H526" s="48">
        <v>2019</v>
      </c>
      <c r="I526" s="49" t="s">
        <v>85</v>
      </c>
      <c r="J526" s="22" t="s">
        <v>3</v>
      </c>
      <c r="K526" s="31">
        <v>36962</v>
      </c>
      <c r="L526" s="57" t="s">
        <v>93</v>
      </c>
      <c r="M526" s="48" t="s">
        <v>0</v>
      </c>
      <c r="N526" s="48" t="s">
        <v>0</v>
      </c>
    </row>
    <row r="527" spans="1:14" ht="60" customHeight="1">
      <c r="A527" s="48">
        <v>27</v>
      </c>
      <c r="B527" s="57" t="s">
        <v>574</v>
      </c>
      <c r="C527" s="48" t="s">
        <v>57</v>
      </c>
      <c r="D527" s="48">
        <v>2010</v>
      </c>
      <c r="E527" s="51" t="s">
        <v>663</v>
      </c>
      <c r="F527" s="48" t="s">
        <v>1</v>
      </c>
      <c r="G527" s="49" t="s">
        <v>8</v>
      </c>
      <c r="H527" s="48">
        <v>2018</v>
      </c>
      <c r="I527" s="49" t="s">
        <v>70</v>
      </c>
      <c r="J527" s="22" t="s">
        <v>2</v>
      </c>
      <c r="K527" s="31">
        <v>1557.93</v>
      </c>
      <c r="L527" s="13" t="s">
        <v>366</v>
      </c>
      <c r="M527" s="22" t="s">
        <v>2</v>
      </c>
      <c r="N527" s="32">
        <v>2180</v>
      </c>
    </row>
    <row r="528" spans="1:14" s="4" customFormat="1" ht="63.75" customHeight="1">
      <c r="A528" s="48">
        <v>28</v>
      </c>
      <c r="B528" s="61" t="s">
        <v>574</v>
      </c>
      <c r="C528" s="48" t="s">
        <v>59</v>
      </c>
      <c r="D528" s="48">
        <v>2010</v>
      </c>
      <c r="E528" s="53" t="s">
        <v>663</v>
      </c>
      <c r="F528" s="48" t="s">
        <v>1</v>
      </c>
      <c r="G528" s="48" t="s">
        <v>8</v>
      </c>
      <c r="H528" s="48">
        <v>2019</v>
      </c>
      <c r="I528" s="48" t="s">
        <v>70</v>
      </c>
      <c r="J528" s="16" t="s">
        <v>2</v>
      </c>
      <c r="K528" s="23">
        <v>3603</v>
      </c>
      <c r="L528" s="61" t="s">
        <v>93</v>
      </c>
      <c r="M528" s="48" t="s">
        <v>0</v>
      </c>
      <c r="N528" s="48" t="s">
        <v>0</v>
      </c>
    </row>
    <row r="529" spans="1:14" ht="31.5">
      <c r="A529" s="16">
        <v>29</v>
      </c>
      <c r="B529" s="53" t="s">
        <v>757</v>
      </c>
      <c r="C529" s="48" t="s">
        <v>57</v>
      </c>
      <c r="D529" s="48">
        <v>2014</v>
      </c>
      <c r="E529" s="51" t="s">
        <v>758</v>
      </c>
      <c r="F529" s="48" t="s">
        <v>1</v>
      </c>
      <c r="G529" s="48" t="s">
        <v>6</v>
      </c>
      <c r="H529" s="48">
        <v>2018</v>
      </c>
      <c r="I529" s="49" t="s">
        <v>464</v>
      </c>
      <c r="J529" s="22" t="s">
        <v>2</v>
      </c>
      <c r="K529" s="31">
        <v>2282</v>
      </c>
      <c r="L529" s="57" t="s">
        <v>93</v>
      </c>
      <c r="M529" s="48" t="s">
        <v>0</v>
      </c>
      <c r="N529" s="48" t="s">
        <v>0</v>
      </c>
    </row>
    <row r="530" spans="1:14" ht="31.5">
      <c r="A530" s="48">
        <v>30</v>
      </c>
      <c r="B530" s="53" t="s">
        <v>757</v>
      </c>
      <c r="C530" s="48" t="s">
        <v>59</v>
      </c>
      <c r="D530" s="48">
        <v>2014</v>
      </c>
      <c r="E530" s="51" t="s">
        <v>758</v>
      </c>
      <c r="F530" s="48" t="s">
        <v>1</v>
      </c>
      <c r="G530" s="48" t="s">
        <v>6</v>
      </c>
      <c r="H530" s="48">
        <v>2019</v>
      </c>
      <c r="I530" s="49" t="s">
        <v>464</v>
      </c>
      <c r="J530" s="22" t="s">
        <v>2</v>
      </c>
      <c r="K530" s="31">
        <v>3165.5</v>
      </c>
      <c r="L530" s="57" t="s">
        <v>93</v>
      </c>
      <c r="M530" s="48" t="s">
        <v>0</v>
      </c>
      <c r="N530" s="48" t="s">
        <v>0</v>
      </c>
    </row>
    <row r="531" spans="1:14" ht="47.25">
      <c r="A531" s="48">
        <v>31</v>
      </c>
      <c r="B531" s="51" t="s">
        <v>760</v>
      </c>
      <c r="C531" s="48" t="s">
        <v>57</v>
      </c>
      <c r="D531" s="48">
        <v>2011</v>
      </c>
      <c r="E531" s="51" t="s">
        <v>759</v>
      </c>
      <c r="F531" s="48" t="s">
        <v>1</v>
      </c>
      <c r="G531" s="48" t="s">
        <v>6</v>
      </c>
      <c r="H531" s="48">
        <v>2018</v>
      </c>
      <c r="I531" s="57" t="s">
        <v>88</v>
      </c>
      <c r="J531" s="22" t="s">
        <v>2</v>
      </c>
      <c r="K531" s="31">
        <v>378.38</v>
      </c>
      <c r="L531" s="57" t="s">
        <v>93</v>
      </c>
      <c r="M531" s="48" t="s">
        <v>0</v>
      </c>
      <c r="N531" s="48" t="s">
        <v>0</v>
      </c>
    </row>
    <row r="532" spans="1:14" ht="31.5">
      <c r="A532" s="16">
        <v>32</v>
      </c>
      <c r="B532" s="53" t="s">
        <v>761</v>
      </c>
      <c r="C532" s="48" t="s">
        <v>57</v>
      </c>
      <c r="D532" s="48">
        <v>2016</v>
      </c>
      <c r="E532" s="51" t="s">
        <v>744</v>
      </c>
      <c r="F532" s="48" t="s">
        <v>1</v>
      </c>
      <c r="G532" s="48" t="s">
        <v>6</v>
      </c>
      <c r="H532" s="48">
        <v>2018</v>
      </c>
      <c r="I532" s="57" t="s">
        <v>88</v>
      </c>
      <c r="J532" s="22" t="s">
        <v>461</v>
      </c>
      <c r="K532" s="31">
        <v>432.65</v>
      </c>
      <c r="L532" s="57" t="s">
        <v>93</v>
      </c>
      <c r="M532" s="48" t="s">
        <v>0</v>
      </c>
      <c r="N532" s="48" t="s">
        <v>0</v>
      </c>
    </row>
    <row r="533" spans="1:14" ht="47.25">
      <c r="A533" s="48">
        <v>33</v>
      </c>
      <c r="B533" s="57" t="s">
        <v>499</v>
      </c>
      <c r="C533" s="48" t="s">
        <v>57</v>
      </c>
      <c r="D533" s="48">
        <v>2016</v>
      </c>
      <c r="E533" s="49" t="s">
        <v>472</v>
      </c>
      <c r="F533" s="48" t="s">
        <v>1</v>
      </c>
      <c r="G533" s="48" t="s">
        <v>6</v>
      </c>
      <c r="H533" s="48">
        <v>2018</v>
      </c>
      <c r="I533" s="57" t="s">
        <v>88</v>
      </c>
      <c r="J533" s="22" t="s">
        <v>2</v>
      </c>
      <c r="K533" s="31">
        <v>465.93</v>
      </c>
      <c r="L533" s="57" t="s">
        <v>93</v>
      </c>
      <c r="M533" s="48" t="s">
        <v>0</v>
      </c>
      <c r="N533" s="48" t="s">
        <v>0</v>
      </c>
    </row>
    <row r="534" spans="1:14" ht="31.5">
      <c r="A534" s="48">
        <v>34</v>
      </c>
      <c r="B534" s="57" t="s">
        <v>492</v>
      </c>
      <c r="C534" s="49" t="s">
        <v>57</v>
      </c>
      <c r="D534" s="49">
        <v>2015</v>
      </c>
      <c r="E534" s="51" t="s">
        <v>266</v>
      </c>
      <c r="F534" s="22" t="s">
        <v>10</v>
      </c>
      <c r="G534" s="49" t="s">
        <v>8</v>
      </c>
      <c r="H534" s="49">
        <v>2019</v>
      </c>
      <c r="I534" s="49" t="s">
        <v>102</v>
      </c>
      <c r="J534" s="22" t="s">
        <v>3</v>
      </c>
      <c r="K534" s="32">
        <v>12242.5</v>
      </c>
      <c r="L534" s="13" t="s">
        <v>459</v>
      </c>
      <c r="M534" s="22" t="s">
        <v>3</v>
      </c>
      <c r="N534" s="32">
        <v>2670</v>
      </c>
    </row>
    <row r="535" spans="1:14" ht="31.5">
      <c r="A535" s="16">
        <v>35</v>
      </c>
      <c r="B535" s="51" t="s">
        <v>684</v>
      </c>
      <c r="C535" s="49" t="s">
        <v>57</v>
      </c>
      <c r="D535" s="49">
        <v>2016</v>
      </c>
      <c r="E535" s="51" t="s">
        <v>686</v>
      </c>
      <c r="F535" s="55" t="s">
        <v>1</v>
      </c>
      <c r="G535" s="48" t="s">
        <v>6</v>
      </c>
      <c r="H535" s="49">
        <v>2019</v>
      </c>
      <c r="I535" s="49" t="s">
        <v>85</v>
      </c>
      <c r="J535" s="22" t="s">
        <v>2</v>
      </c>
      <c r="K535" s="32">
        <v>469.25</v>
      </c>
      <c r="L535" s="57" t="s">
        <v>93</v>
      </c>
      <c r="M535" s="48" t="s">
        <v>0</v>
      </c>
      <c r="N535" s="48" t="s">
        <v>0</v>
      </c>
    </row>
    <row r="536" spans="1:14" ht="31.5">
      <c r="A536" s="48">
        <v>36</v>
      </c>
      <c r="B536" s="56" t="s">
        <v>518</v>
      </c>
      <c r="C536" s="49" t="s">
        <v>57</v>
      </c>
      <c r="D536" s="49">
        <v>2014</v>
      </c>
      <c r="E536" s="49" t="s">
        <v>476</v>
      </c>
      <c r="F536" s="48" t="s">
        <v>1</v>
      </c>
      <c r="G536" s="49" t="s">
        <v>8</v>
      </c>
      <c r="H536" s="22">
        <v>2019</v>
      </c>
      <c r="I536" s="49" t="s">
        <v>70</v>
      </c>
      <c r="J536" s="22" t="s">
        <v>2</v>
      </c>
      <c r="K536" s="32">
        <v>553.73</v>
      </c>
      <c r="L536" s="57" t="s">
        <v>93</v>
      </c>
      <c r="M536" s="48" t="s">
        <v>0</v>
      </c>
      <c r="N536" s="48" t="s">
        <v>0</v>
      </c>
    </row>
    <row r="537" spans="1:14" ht="31.5">
      <c r="A537" s="48">
        <v>37</v>
      </c>
      <c r="B537" s="57" t="s">
        <v>492</v>
      </c>
      <c r="C537" s="49" t="s">
        <v>57</v>
      </c>
      <c r="D537" s="49">
        <v>2015</v>
      </c>
      <c r="E537" s="51" t="s">
        <v>266</v>
      </c>
      <c r="F537" s="22" t="s">
        <v>10</v>
      </c>
      <c r="G537" s="49" t="s">
        <v>8</v>
      </c>
      <c r="H537" s="22">
        <v>2019</v>
      </c>
      <c r="I537" s="49" t="s">
        <v>102</v>
      </c>
      <c r="J537" s="22" t="s">
        <v>3</v>
      </c>
      <c r="K537" s="32">
        <v>20531.2</v>
      </c>
      <c r="L537" s="30" t="s">
        <v>457</v>
      </c>
      <c r="M537" s="22" t="s">
        <v>3</v>
      </c>
      <c r="N537" s="32">
        <v>4898</v>
      </c>
    </row>
    <row r="538" spans="1:14" ht="31.5">
      <c r="A538" s="16">
        <v>38</v>
      </c>
      <c r="B538" s="57" t="s">
        <v>492</v>
      </c>
      <c r="C538" s="49" t="s">
        <v>59</v>
      </c>
      <c r="D538" s="49">
        <v>2015</v>
      </c>
      <c r="E538" s="51" t="s">
        <v>266</v>
      </c>
      <c r="F538" s="22" t="s">
        <v>10</v>
      </c>
      <c r="G538" s="49" t="s">
        <v>8</v>
      </c>
      <c r="H538" s="49">
        <v>2020</v>
      </c>
      <c r="I538" s="49" t="s">
        <v>102</v>
      </c>
      <c r="J538" s="22" t="s">
        <v>3</v>
      </c>
      <c r="K538" s="31">
        <v>8855</v>
      </c>
      <c r="L538" s="57" t="s">
        <v>93</v>
      </c>
      <c r="M538" s="48" t="s">
        <v>0</v>
      </c>
      <c r="N538" s="48" t="s">
        <v>0</v>
      </c>
    </row>
    <row r="539" spans="1:14" ht="47.25">
      <c r="A539" s="48">
        <v>39</v>
      </c>
      <c r="B539" s="40" t="s">
        <v>740</v>
      </c>
      <c r="C539" s="49" t="s">
        <v>57</v>
      </c>
      <c r="D539" s="49">
        <v>2011</v>
      </c>
      <c r="E539" s="51" t="s">
        <v>762</v>
      </c>
      <c r="F539" s="48" t="s">
        <v>1</v>
      </c>
      <c r="G539" s="48" t="s">
        <v>6</v>
      </c>
      <c r="H539" s="22">
        <v>2019</v>
      </c>
      <c r="I539" s="49" t="s">
        <v>85</v>
      </c>
      <c r="J539" s="22" t="s">
        <v>2</v>
      </c>
      <c r="K539" s="32">
        <v>210.84</v>
      </c>
      <c r="L539" s="57" t="s">
        <v>93</v>
      </c>
      <c r="M539" s="48" t="s">
        <v>0</v>
      </c>
      <c r="N539" s="48" t="s">
        <v>0</v>
      </c>
    </row>
    <row r="540" spans="1:14" ht="68.25" customHeight="1">
      <c r="A540" s="48">
        <v>40</v>
      </c>
      <c r="B540" s="40" t="s">
        <v>488</v>
      </c>
      <c r="C540" s="49" t="s">
        <v>57</v>
      </c>
      <c r="D540" s="49">
        <v>2002</v>
      </c>
      <c r="E540" s="56" t="s">
        <v>505</v>
      </c>
      <c r="F540" s="60" t="s">
        <v>1</v>
      </c>
      <c r="G540" s="22" t="s">
        <v>6</v>
      </c>
      <c r="H540" s="22">
        <v>2020</v>
      </c>
      <c r="I540" s="57" t="s">
        <v>25</v>
      </c>
      <c r="J540" s="22" t="s">
        <v>42</v>
      </c>
      <c r="K540" s="31">
        <v>343</v>
      </c>
      <c r="L540" s="57" t="s">
        <v>93</v>
      </c>
      <c r="M540" s="48" t="s">
        <v>0</v>
      </c>
      <c r="N540" s="48" t="s">
        <v>0</v>
      </c>
    </row>
    <row r="541" spans="1:14" ht="51" customHeight="1">
      <c r="A541" s="16">
        <v>41</v>
      </c>
      <c r="B541" s="40" t="s">
        <v>763</v>
      </c>
      <c r="C541" s="49" t="s">
        <v>57</v>
      </c>
      <c r="D541" s="49">
        <v>2016</v>
      </c>
      <c r="E541" s="51" t="s">
        <v>764</v>
      </c>
      <c r="F541" s="22" t="s">
        <v>10</v>
      </c>
      <c r="G541" s="22" t="s">
        <v>6</v>
      </c>
      <c r="H541" s="22">
        <v>2020</v>
      </c>
      <c r="I541" s="57" t="s">
        <v>25</v>
      </c>
      <c r="J541" s="49" t="s">
        <v>2</v>
      </c>
      <c r="K541" s="31">
        <v>927.5</v>
      </c>
      <c r="L541" s="57" t="s">
        <v>93</v>
      </c>
      <c r="M541" s="48" t="s">
        <v>0</v>
      </c>
      <c r="N541" s="48" t="s">
        <v>0</v>
      </c>
    </row>
    <row r="542" spans="1:14" ht="40.5" customHeight="1">
      <c r="A542" s="48">
        <v>42</v>
      </c>
      <c r="B542" s="40" t="s">
        <v>488</v>
      </c>
      <c r="C542" s="49" t="s">
        <v>57</v>
      </c>
      <c r="D542" s="49">
        <v>2002</v>
      </c>
      <c r="E542" s="56" t="s">
        <v>505</v>
      </c>
      <c r="F542" s="60" t="s">
        <v>1</v>
      </c>
      <c r="G542" s="22" t="s">
        <v>6</v>
      </c>
      <c r="H542" s="22">
        <v>2020</v>
      </c>
      <c r="I542" s="57" t="s">
        <v>25</v>
      </c>
      <c r="J542" s="49" t="s">
        <v>2</v>
      </c>
      <c r="K542" s="31">
        <v>465.52</v>
      </c>
      <c r="L542" s="57" t="s">
        <v>93</v>
      </c>
      <c r="M542" s="48" t="s">
        <v>0</v>
      </c>
      <c r="N542" s="48" t="s">
        <v>0</v>
      </c>
    </row>
    <row r="543" spans="1:14" ht="46.5" customHeight="1">
      <c r="A543" s="48">
        <v>43</v>
      </c>
      <c r="B543" s="40" t="s">
        <v>488</v>
      </c>
      <c r="C543" s="49" t="s">
        <v>57</v>
      </c>
      <c r="D543" s="49">
        <v>2002</v>
      </c>
      <c r="E543" s="56" t="s">
        <v>505</v>
      </c>
      <c r="F543" s="60" t="s">
        <v>1</v>
      </c>
      <c r="G543" s="22" t="s">
        <v>6</v>
      </c>
      <c r="H543" s="22">
        <v>2020</v>
      </c>
      <c r="I543" s="57" t="s">
        <v>25</v>
      </c>
      <c r="J543" s="49" t="s">
        <v>2</v>
      </c>
      <c r="K543" s="31">
        <v>454.57</v>
      </c>
      <c r="L543" s="57" t="s">
        <v>93</v>
      </c>
      <c r="M543" s="48" t="s">
        <v>0</v>
      </c>
      <c r="N543" s="48" t="s">
        <v>0</v>
      </c>
    </row>
  </sheetData>
  <sheetProtection/>
  <autoFilter ref="A5:N543"/>
  <mergeCells count="34">
    <mergeCell ref="A413:N413"/>
    <mergeCell ref="N415:N416"/>
    <mergeCell ref="A422:N422"/>
    <mergeCell ref="A39:N39"/>
    <mergeCell ref="A400:N400"/>
    <mergeCell ref="L404:L405"/>
    <mergeCell ref="A321:N321"/>
    <mergeCell ref="A335:N335"/>
    <mergeCell ref="A348:N348"/>
    <mergeCell ref="M373:M375"/>
    <mergeCell ref="A226:N226"/>
    <mergeCell ref="A2:N2"/>
    <mergeCell ref="A6:N6"/>
    <mergeCell ref="A69:N69"/>
    <mergeCell ref="A32:N32"/>
    <mergeCell ref="A62:N62"/>
    <mergeCell ref="A252:N252"/>
    <mergeCell ref="A304:N304"/>
    <mergeCell ref="A274:N274"/>
    <mergeCell ref="A281:N281"/>
    <mergeCell ref="A287:N287"/>
    <mergeCell ref="A105:N105"/>
    <mergeCell ref="A119:N119"/>
    <mergeCell ref="A140:N140"/>
    <mergeCell ref="A151:N151"/>
    <mergeCell ref="A198:N198"/>
    <mergeCell ref="A500:N500"/>
    <mergeCell ref="A493:N493"/>
    <mergeCell ref="A497:N497"/>
    <mergeCell ref="A484:N484"/>
    <mergeCell ref="M415:M416"/>
    <mergeCell ref="A471:N471"/>
    <mergeCell ref="A457:N457"/>
    <mergeCell ref="A463:N463"/>
  </mergeCells>
  <printOptions/>
  <pageMargins left="0.2362204724409449" right="0.2362204724409449" top="0.7480314960629921" bottom="0.7480314960629921" header="0.31496062992125984" footer="0.31496062992125984"/>
  <pageSetup fitToHeight="30" fitToWidth="1" horizontalDpi="600" verticalDpi="600" orientation="landscape" paperSize="9" scale="40" r:id="rId3"/>
  <headerFooter differentFirst="1">
    <oddHeader>&amp;C&amp;P</oddHeader>
  </headerFooter>
  <ignoredErrors>
    <ignoredError sqref="K49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2021-06-18T05:58:33Z</dcterms:modified>
  <cp:category/>
  <cp:version/>
  <cp:contentType/>
  <cp:contentStatus/>
</cp:coreProperties>
</file>