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300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2" l="1"/>
  <c r="F102" i="2" l="1"/>
  <c r="F97" i="2"/>
  <c r="F70" i="2"/>
  <c r="F41" i="2"/>
  <c r="F103" i="2" l="1"/>
  <c r="C102" i="2"/>
  <c r="B102" i="2"/>
  <c r="C97" i="2"/>
  <c r="B97" i="2"/>
  <c r="C70" i="2"/>
  <c r="C41" i="2"/>
  <c r="E101" i="2"/>
  <c r="E100" i="2"/>
  <c r="E102" i="2" s="1"/>
  <c r="E96" i="2"/>
  <c r="E95" i="2"/>
  <c r="E94" i="2"/>
  <c r="E93" i="2"/>
  <c r="E92" i="2"/>
  <c r="E91" i="2"/>
  <c r="E90" i="2"/>
  <c r="E89" i="2"/>
  <c r="B103" i="2" l="1"/>
  <c r="C103" i="2"/>
  <c r="E88" i="2"/>
  <c r="E86" i="2"/>
  <c r="E85" i="2"/>
  <c r="E84" i="2"/>
  <c r="E83" i="2"/>
  <c r="E82" i="2"/>
  <c r="E81" i="2"/>
  <c r="E80" i="2"/>
  <c r="E77" i="2"/>
  <c r="E75" i="2"/>
  <c r="E69" i="2"/>
  <c r="E68" i="2"/>
  <c r="E67" i="2"/>
  <c r="E66" i="2"/>
  <c r="E65" i="2"/>
  <c r="E63" i="2"/>
  <c r="E62" i="2"/>
  <c r="E61" i="2"/>
  <c r="E60" i="2"/>
  <c r="E59" i="2"/>
  <c r="E58" i="2"/>
  <c r="E54" i="2"/>
  <c r="E40" i="2"/>
  <c r="E39" i="2"/>
  <c r="E38" i="2"/>
  <c r="E37" i="2"/>
  <c r="E36" i="2"/>
  <c r="E35" i="2"/>
  <c r="E34" i="2"/>
  <c r="E32" i="2"/>
  <c r="E30" i="2"/>
  <c r="E29" i="2"/>
  <c r="E27" i="2"/>
  <c r="E26" i="2"/>
  <c r="E25" i="2"/>
  <c r="E24" i="2"/>
  <c r="E23" i="2"/>
  <c r="E22" i="2"/>
  <c r="E21" i="2"/>
  <c r="E20" i="2"/>
  <c r="E19" i="2"/>
  <c r="E18" i="2"/>
  <c r="E41" i="2" l="1"/>
  <c r="E70" i="2"/>
  <c r="E97" i="2"/>
  <c r="E103" i="2" l="1"/>
</calcChain>
</file>

<file path=xl/sharedStrings.xml><?xml version="1.0" encoding="utf-8"?>
<sst xmlns="http://schemas.openxmlformats.org/spreadsheetml/2006/main" count="106" uniqueCount="97">
  <si>
    <t>ООО "Ателье Гончарова"</t>
  </si>
  <si>
    <t>ООО "Нева-Саунд"</t>
  </si>
  <si>
    <t>ООО "ФРП "Аккорд"</t>
  </si>
  <si>
    <t>Субъект Российской Федерации</t>
  </si>
  <si>
    <t>Количество ед. в поставке</t>
  </si>
  <si>
    <t>Курская область</t>
  </si>
  <si>
    <t>Томская область</t>
  </si>
  <si>
    <t>Смоленская область</t>
  </si>
  <si>
    <t>Тверская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</si>
  <si>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</si>
  <si>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</si>
  <si>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</si>
  <si>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</si>
  <si>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</si>
  <si>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</si>
  <si>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Мурманская область</t>
  </si>
  <si>
    <t>Ленинградская область</t>
  </si>
  <si>
    <t>Новгородская область</t>
  </si>
  <si>
    <t>Псковская область</t>
  </si>
  <si>
    <t>Севастополь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</si>
  <si>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</si>
  <si>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</si>
  <si>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</si>
  <si>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</si>
  <si>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</si>
  <si>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</si>
  <si>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</si>
  <si>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Курганская область</t>
  </si>
  <si>
    <t>Тюменская область</t>
  </si>
  <si>
    <t>Челябинская область</t>
  </si>
  <si>
    <t>ХМАО</t>
  </si>
  <si>
    <t>Республика Дагестан</t>
  </si>
  <si>
    <t>ЯНАО</t>
  </si>
  <si>
    <t>Республика Ингушетия</t>
  </si>
  <si>
    <t>Кабардино- Балкария</t>
  </si>
  <si>
    <t>Карачаево-Черкессия</t>
  </si>
  <si>
    <t>РСОА</t>
  </si>
  <si>
    <t>Ставропольский край</t>
  </si>
  <si>
    <t>Республика Чечня</t>
  </si>
  <si>
    <t>Республика Башкортостан</t>
  </si>
  <si>
    <t>Республика Марий-Эл</t>
  </si>
  <si>
    <t>Республика Мордовия</t>
  </si>
  <si>
    <t xml:space="preserve">Удмуртская Республика </t>
  </si>
  <si>
    <t>Пермский Край</t>
  </si>
  <si>
    <t>Нижегородская область</t>
  </si>
  <si>
    <t>Оренбургская область</t>
  </si>
  <si>
    <t>Чувашская Республика</t>
  </si>
  <si>
    <t xml:space="preserve">Стоимость ГК, руб.  </t>
  </si>
  <si>
    <t>Республика Алтай</t>
  </si>
  <si>
    <t>Республика Бурятия</t>
  </si>
  <si>
    <t>Республика Саха</t>
  </si>
  <si>
    <t>Республика Татарстан</t>
  </si>
  <si>
    <t>Республика Тыва</t>
  </si>
  <si>
    <t>Республика Хакасия</t>
  </si>
  <si>
    <t>Алтайский край</t>
  </si>
  <si>
    <t>Забайкальский край</t>
  </si>
  <si>
    <t>Камчатский край</t>
  </si>
  <si>
    <t>Красноярский край</t>
  </si>
  <si>
    <t>Приморский край</t>
  </si>
  <si>
    <t>Хабаровский край</t>
  </si>
  <si>
    <t>Амурская область</t>
  </si>
  <si>
    <t>Иркутская область</t>
  </si>
  <si>
    <t>Кемеровская область</t>
  </si>
  <si>
    <t>Кировская область</t>
  </si>
  <si>
    <t>Магаданская область</t>
  </si>
  <si>
    <t>Новосибирская область</t>
  </si>
  <si>
    <t>Омская область</t>
  </si>
  <si>
    <t>Пензенская область</t>
  </si>
  <si>
    <t>Самарская область</t>
  </si>
  <si>
    <t>Саратовская область</t>
  </si>
  <si>
    <t>Сахалинская область</t>
  </si>
  <si>
    <t>Ульяновская область</t>
  </si>
  <si>
    <t>ЕАО</t>
  </si>
  <si>
    <t>ЧАО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</si>
  <si>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</si>
  <si>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</si>
  <si>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</si>
  <si>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</si>
  <si>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</si>
  <si>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</si>
  <si>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</si>
  <si>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</si>
  <si>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</si>
  <si>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</si>
  <si>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</si>
  <si>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Тамбовская область</t>
  </si>
  <si>
    <t>Тульская область</t>
  </si>
  <si>
    <t xml:space="preserve"> Ярославская область</t>
  </si>
  <si>
    <t xml:space="preserve">Общая стоимость контрактов, руб. </t>
  </si>
  <si>
    <t>Год</t>
  </si>
  <si>
    <t>ООО "Тульская гармонь"</t>
  </si>
  <si>
    <t>Свердловская область</t>
  </si>
  <si>
    <t>Информация о количестве и общей стоимости государственных контрактов на поставку музыкальных инструментов и оказание услуг по их доставке (в разрезе единственных исполнителей), заключенных Минпромторгом России в 2017 - 2019 годах</t>
  </si>
  <si>
    <t xml:space="preserve">Количество МИ ед. </t>
  </si>
  <si>
    <t>ВСЕГО:</t>
  </si>
  <si>
    <t xml:space="preserve">Общая стоимость ГК, руб. </t>
  </si>
  <si>
    <t>Приложение № 3 к отчету о результатах
контрольного мероприятия от «___»________2020 г. № ОМ_________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</si>
</sst>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_ ;\-#,##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5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workbookViewId="0">
      <selection activeCell="D2" sqref="D2:F2"/>
    </sheetView>
  </sheetViews>
  <sheetFormatPr defaultRowHeight="15.75" x14ac:dyDescent="0.25"/>
  <cols>
    <col min="1" max="1" width="36.7109375" style="13" customWidth="1"/>
    <col min="2" max="2" width="28.42578125" style="13" customWidth="1"/>
    <col min="3" max="3" width="19.85546875" style="13" customWidth="1"/>
    <col min="4" max="4" width="40" style="14" customWidth="1"/>
    <col min="5" max="5" width="20" style="13" customWidth="1"/>
    <col min="6" max="6" width="26.42578125" style="13" customWidth="1"/>
    <col min="7" max="16384" width="9.140625" style="13"/>
  </cols>
  <sheetData>
    <row r="1" spans="1:6" ht="4.5" customHeight="1" x14ac:dyDescent="0.25"/>
    <row r="2" spans="1:6" ht="33.75" customHeight="1" x14ac:dyDescent="0.25">
      <c r="D2" s="23" t="s">
        <v>96</v>
      </c>
      <c r="E2" s="24"/>
      <c r="F2" s="24"/>
    </row>
    <row r="3" spans="1:6" ht="35.25" customHeight="1" x14ac:dyDescent="0.25">
      <c r="A3" s="21" t="s">
        <v>92</v>
      </c>
      <c r="B3" s="22"/>
      <c r="C3" s="22"/>
      <c r="D3" s="22"/>
      <c r="E3" s="22"/>
      <c r="F3" s="22"/>
    </row>
    <row r="4" spans="1:6" ht="7.5" customHeight="1" x14ac:dyDescent="0.25"/>
    <row r="5" spans="1:6" ht="18" customHeight="1" x14ac:dyDescent="0.25">
      <c r="A5" s="2" t="s">
        <v>89</v>
      </c>
      <c r="B5" s="4" t="s">
        <v>95</v>
      </c>
      <c r="C5" s="4" t="s">
        <v>93</v>
      </c>
      <c r="D5" s="2" t="s">
        <v>3</v>
      </c>
      <c r="E5" s="2" t="s">
        <v>47</v>
      </c>
      <c r="F5" s="2" t="s">
        <v>4</v>
      </c>
    </row>
    <row r="6" spans="1:6" x14ac:dyDescent="0.25">
      <c r="A6" s="33" t="s">
        <v>2</v>
      </c>
      <c r="B6" s="33"/>
      <c r="C6" s="33"/>
      <c r="D6" s="33"/>
      <c r="E6" s="33"/>
      <c r="F6" s="33"/>
    </row>
    <row r="7" spans="1:6" x14ac:dyDescent="0.25">
      <c r="A7" s="30">
        <v>2017</v>
      </c>
      <c r="B7" s="27">
        <v>161100000</v>
      </c>
      <c r="C7" s="25">
        <v>450</v>
      </c>
      <c r="D7" s="12" t="s">
        <v>9</v>
      </c>
      <c r="E7" s="8">
        <v>3580000</v>
      </c>
      <c r="F7" s="2">
        <v>10</v>
      </c>
    </row>
    <row r="8" spans="1:6" x14ac:dyDescent="0.25">
      <c r="A8" s="30"/>
      <c r="B8" s="28"/>
      <c r="C8" s="26"/>
      <c r="D8" s="12" t="s">
        <v>85</v>
      </c>
      <c r="E8" s="8">
        <v>12172000</v>
      </c>
      <c r="F8" s="2">
        <v>34</v>
      </c>
    </row>
    <row r="9" spans="1:6" ht="12.75" customHeight="1" x14ac:dyDescent="0.25">
      <c r="A9" s="30"/>
      <c r="B9" s="28"/>
      <c r="C9" s="26"/>
      <c r="D9" s="12" t="s">
        <v>83</v>
      </c>
      <c r="E9" s="8">
        <v>14678000</v>
      </c>
      <c r="F9" s="2">
        <v>41</v>
      </c>
    </row>
    <row r="10" spans="1:6" ht="12.75" customHeight="1" x14ac:dyDescent="0.25">
      <c r="A10" s="30"/>
      <c r="B10" s="28"/>
      <c r="C10" s="26"/>
      <c r="D10" s="12" t="s">
        <v>75</v>
      </c>
      <c r="E10" s="8">
        <v>10740000</v>
      </c>
      <c r="F10" s="2">
        <v>30</v>
      </c>
    </row>
    <row r="11" spans="1:6" ht="12.75" customHeight="1" x14ac:dyDescent="0.25">
      <c r="A11" s="30"/>
      <c r="B11" s="28"/>
      <c r="C11" s="26"/>
      <c r="D11" s="12" t="s">
        <v>76</v>
      </c>
      <c r="E11" s="8">
        <v>27208000</v>
      </c>
      <c r="F11" s="2">
        <v>76</v>
      </c>
    </row>
    <row r="12" spans="1:6" ht="12.75" customHeight="1" x14ac:dyDescent="0.25">
      <c r="A12" s="30"/>
      <c r="B12" s="28"/>
      <c r="C12" s="26"/>
      <c r="D12" s="12" t="s">
        <v>77</v>
      </c>
      <c r="E12" s="8">
        <v>20048000</v>
      </c>
      <c r="F12" s="2">
        <v>56</v>
      </c>
    </row>
    <row r="13" spans="1:6" x14ac:dyDescent="0.25">
      <c r="A13" s="30"/>
      <c r="B13" s="28"/>
      <c r="C13" s="26"/>
      <c r="D13" s="12" t="s">
        <v>78</v>
      </c>
      <c r="E13" s="8">
        <v>2506000</v>
      </c>
      <c r="F13" s="2">
        <v>7</v>
      </c>
    </row>
    <row r="14" spans="1:6" x14ac:dyDescent="0.25">
      <c r="A14" s="30"/>
      <c r="B14" s="28"/>
      <c r="C14" s="26"/>
      <c r="D14" s="12" t="s">
        <v>79</v>
      </c>
      <c r="E14" s="8">
        <v>27566000</v>
      </c>
      <c r="F14" s="2">
        <v>77</v>
      </c>
    </row>
    <row r="15" spans="1:6" ht="15" customHeight="1" x14ac:dyDescent="0.25">
      <c r="A15" s="30"/>
      <c r="B15" s="28"/>
      <c r="C15" s="26"/>
      <c r="D15" s="12" t="s">
        <v>80</v>
      </c>
      <c r="E15" s="8">
        <v>8234000</v>
      </c>
      <c r="F15" s="2">
        <v>23</v>
      </c>
    </row>
    <row r="16" spans="1:6" ht="15.75" customHeight="1" x14ac:dyDescent="0.25">
      <c r="A16" s="30"/>
      <c r="B16" s="28"/>
      <c r="C16" s="26"/>
      <c r="D16" s="12" t="s">
        <v>5</v>
      </c>
      <c r="E16" s="8">
        <v>20764000</v>
      </c>
      <c r="F16" s="2">
        <v>58</v>
      </c>
    </row>
    <row r="17" spans="1:6" x14ac:dyDescent="0.25">
      <c r="A17" s="30"/>
      <c r="B17" s="31"/>
      <c r="C17" s="32"/>
      <c r="D17" s="12" t="s">
        <v>81</v>
      </c>
      <c r="E17" s="8">
        <v>13604000</v>
      </c>
      <c r="F17" s="2">
        <v>38</v>
      </c>
    </row>
    <row r="18" spans="1:6" x14ac:dyDescent="0.25">
      <c r="A18" s="30">
        <v>2018</v>
      </c>
      <c r="B18" s="27">
        <v>194044000</v>
      </c>
      <c r="C18" s="25">
        <v>556</v>
      </c>
      <c r="D18" s="2" t="s">
        <v>24</v>
      </c>
      <c r="E18" s="3">
        <f t="shared" ref="E18:E27" si="0">F18*349000</f>
        <v>5584000</v>
      </c>
      <c r="F18" s="3">
        <v>16</v>
      </c>
    </row>
    <row r="19" spans="1:6" ht="13.5" customHeight="1" x14ac:dyDescent="0.25">
      <c r="A19" s="30"/>
      <c r="B19" s="28"/>
      <c r="C19" s="26"/>
      <c r="D19" s="2" t="s">
        <v>21</v>
      </c>
      <c r="E19" s="3">
        <f t="shared" si="0"/>
        <v>3141000</v>
      </c>
      <c r="F19" s="3">
        <v>9</v>
      </c>
    </row>
    <row r="20" spans="1:6" x14ac:dyDescent="0.25">
      <c r="A20" s="30"/>
      <c r="B20" s="28"/>
      <c r="C20" s="26"/>
      <c r="D20" s="2" t="s">
        <v>27</v>
      </c>
      <c r="E20" s="3">
        <f t="shared" si="0"/>
        <v>9074000</v>
      </c>
      <c r="F20" s="3">
        <v>26</v>
      </c>
    </row>
    <row r="21" spans="1:6" ht="15" customHeight="1" x14ac:dyDescent="0.25">
      <c r="A21" s="30"/>
      <c r="B21" s="28"/>
      <c r="C21" s="26"/>
      <c r="D21" s="4" t="s">
        <v>91</v>
      </c>
      <c r="E21" s="1">
        <f t="shared" si="0"/>
        <v>30712000</v>
      </c>
      <c r="F21" s="1">
        <v>88</v>
      </c>
    </row>
    <row r="22" spans="1:6" x14ac:dyDescent="0.25">
      <c r="A22" s="30"/>
      <c r="B22" s="28"/>
      <c r="C22" s="26"/>
      <c r="D22" s="2" t="s">
        <v>28</v>
      </c>
      <c r="E22" s="3">
        <f t="shared" si="0"/>
        <v>3839000</v>
      </c>
      <c r="F22" s="3">
        <v>11</v>
      </c>
    </row>
    <row r="23" spans="1:6" x14ac:dyDescent="0.25">
      <c r="A23" s="30"/>
      <c r="B23" s="28"/>
      <c r="C23" s="26"/>
      <c r="D23" s="2" t="s">
        <v>29</v>
      </c>
      <c r="E23" s="2">
        <f t="shared" si="0"/>
        <v>26524000</v>
      </c>
      <c r="F23" s="2">
        <v>76</v>
      </c>
    </row>
    <row r="24" spans="1:6" ht="12" customHeight="1" x14ac:dyDescent="0.25">
      <c r="A24" s="30"/>
      <c r="B24" s="28"/>
      <c r="C24" s="26"/>
      <c r="D24" s="2" t="s">
        <v>30</v>
      </c>
      <c r="E24" s="3">
        <f t="shared" si="0"/>
        <v>6980000</v>
      </c>
      <c r="F24" s="3">
        <v>20</v>
      </c>
    </row>
    <row r="25" spans="1:6" ht="12.75" customHeight="1" x14ac:dyDescent="0.25">
      <c r="A25" s="30"/>
      <c r="B25" s="28"/>
      <c r="C25" s="26"/>
      <c r="D25" s="4" t="s">
        <v>32</v>
      </c>
      <c r="E25" s="1">
        <f t="shared" si="0"/>
        <v>3839000</v>
      </c>
      <c r="F25" s="1">
        <v>11</v>
      </c>
    </row>
    <row r="26" spans="1:6" ht="14.25" customHeight="1" x14ac:dyDescent="0.25">
      <c r="A26" s="30"/>
      <c r="B26" s="28"/>
      <c r="C26" s="26"/>
      <c r="D26" s="2" t="s">
        <v>39</v>
      </c>
      <c r="E26" s="3">
        <f t="shared" si="0"/>
        <v>21987000</v>
      </c>
      <c r="F26" s="3">
        <v>63</v>
      </c>
    </row>
    <row r="27" spans="1:6" ht="14.25" customHeight="1" x14ac:dyDescent="0.25">
      <c r="A27" s="30"/>
      <c r="B27" s="28"/>
      <c r="C27" s="26"/>
      <c r="D27" s="4" t="s">
        <v>40</v>
      </c>
      <c r="E27" s="9">
        <f t="shared" si="0"/>
        <v>6282000</v>
      </c>
      <c r="F27" s="9">
        <v>18</v>
      </c>
    </row>
    <row r="28" spans="1:6" ht="16.5" customHeight="1" x14ac:dyDescent="0.25">
      <c r="A28" s="30"/>
      <c r="B28" s="28"/>
      <c r="C28" s="26"/>
      <c r="D28" s="2" t="s">
        <v>41</v>
      </c>
      <c r="E28" s="3">
        <v>6631000</v>
      </c>
      <c r="F28" s="3">
        <v>19</v>
      </c>
    </row>
    <row r="29" spans="1:6" ht="13.5" customHeight="1" x14ac:dyDescent="0.25">
      <c r="A29" s="30"/>
      <c r="B29" s="28"/>
      <c r="C29" s="26"/>
      <c r="D29" s="2" t="s">
        <v>42</v>
      </c>
      <c r="E29" s="3">
        <f>F29*349000</f>
        <v>10819000</v>
      </c>
      <c r="F29" s="3">
        <v>31</v>
      </c>
    </row>
    <row r="30" spans="1:6" ht="15" customHeight="1" x14ac:dyDescent="0.25">
      <c r="A30" s="30"/>
      <c r="B30" s="28"/>
      <c r="C30" s="26"/>
      <c r="D30" s="4" t="s">
        <v>43</v>
      </c>
      <c r="E30" s="1">
        <f>F30*349000</f>
        <v>13611000</v>
      </c>
      <c r="F30" s="1">
        <v>39</v>
      </c>
    </row>
    <row r="31" spans="1:6" ht="15" customHeight="1" x14ac:dyDescent="0.25">
      <c r="A31" s="30"/>
      <c r="B31" s="28"/>
      <c r="C31" s="26"/>
      <c r="D31" s="2" t="s">
        <v>44</v>
      </c>
      <c r="E31" s="3">
        <v>20591000</v>
      </c>
      <c r="F31" s="3">
        <v>59</v>
      </c>
    </row>
    <row r="32" spans="1:6" ht="15" customHeight="1" x14ac:dyDescent="0.25">
      <c r="A32" s="30"/>
      <c r="B32" s="28"/>
      <c r="C32" s="26"/>
      <c r="D32" s="2" t="s">
        <v>45</v>
      </c>
      <c r="E32" s="3">
        <f>F32*349000</f>
        <v>13262000</v>
      </c>
      <c r="F32" s="3">
        <v>38</v>
      </c>
    </row>
    <row r="33" spans="1:6" ht="14.25" customHeight="1" x14ac:dyDescent="0.25">
      <c r="A33" s="30"/>
      <c r="B33" s="31"/>
      <c r="C33" s="32"/>
      <c r="D33" s="2" t="s">
        <v>46</v>
      </c>
      <c r="E33" s="3">
        <v>11168000</v>
      </c>
      <c r="F33" s="3">
        <v>32</v>
      </c>
    </row>
    <row r="34" spans="1:6" ht="13.5" customHeight="1" x14ac:dyDescent="0.25">
      <c r="A34" s="30">
        <v>2019</v>
      </c>
      <c r="B34" s="27">
        <v>114821000</v>
      </c>
      <c r="C34" s="25">
        <v>329</v>
      </c>
      <c r="D34" s="4" t="s">
        <v>63</v>
      </c>
      <c r="E34" s="5">
        <f t="shared" ref="E34:E40" si="1">F34*349000</f>
        <v>20242000</v>
      </c>
      <c r="F34" s="4">
        <v>58</v>
      </c>
    </row>
    <row r="35" spans="1:6" ht="15" customHeight="1" x14ac:dyDescent="0.25">
      <c r="A35" s="30"/>
      <c r="B35" s="28"/>
      <c r="C35" s="26"/>
      <c r="D35" s="4" t="s">
        <v>67</v>
      </c>
      <c r="E35" s="5">
        <f t="shared" si="1"/>
        <v>5584000</v>
      </c>
      <c r="F35" s="4">
        <v>16</v>
      </c>
    </row>
    <row r="36" spans="1:6" ht="14.25" customHeight="1" x14ac:dyDescent="0.25">
      <c r="A36" s="30"/>
      <c r="B36" s="28"/>
      <c r="C36" s="26"/>
      <c r="D36" s="4" t="s">
        <v>68</v>
      </c>
      <c r="E36" s="5">
        <f t="shared" si="1"/>
        <v>19195000</v>
      </c>
      <c r="F36" s="4">
        <v>55</v>
      </c>
    </row>
    <row r="37" spans="1:6" x14ac:dyDescent="0.25">
      <c r="A37" s="30"/>
      <c r="B37" s="28"/>
      <c r="C37" s="26"/>
      <c r="D37" s="4" t="s">
        <v>69</v>
      </c>
      <c r="E37" s="5">
        <f t="shared" si="1"/>
        <v>29316000</v>
      </c>
      <c r="F37" s="4">
        <v>84</v>
      </c>
    </row>
    <row r="38" spans="1:6" ht="12.75" customHeight="1" x14ac:dyDescent="0.25">
      <c r="A38" s="30"/>
      <c r="B38" s="28"/>
      <c r="C38" s="26"/>
      <c r="D38" s="4" t="s">
        <v>6</v>
      </c>
      <c r="E38" s="5">
        <f t="shared" si="1"/>
        <v>8027000</v>
      </c>
      <c r="F38" s="4">
        <v>23</v>
      </c>
    </row>
    <row r="39" spans="1:6" ht="12.75" customHeight="1" x14ac:dyDescent="0.25">
      <c r="A39" s="30"/>
      <c r="B39" s="28"/>
      <c r="C39" s="26"/>
      <c r="D39" s="4" t="s">
        <v>51</v>
      </c>
      <c r="E39" s="5">
        <f t="shared" si="1"/>
        <v>21987000</v>
      </c>
      <c r="F39" s="4">
        <v>63</v>
      </c>
    </row>
    <row r="40" spans="1:6" ht="12.75" customHeight="1" x14ac:dyDescent="0.25">
      <c r="A40" s="30"/>
      <c r="B40" s="31"/>
      <c r="C40" s="32"/>
      <c r="D40" s="4" t="s">
        <v>71</v>
      </c>
      <c r="E40" s="5">
        <f t="shared" si="1"/>
        <v>10470000</v>
      </c>
      <c r="F40" s="4">
        <v>30</v>
      </c>
    </row>
    <row r="41" spans="1:6" ht="18" customHeight="1" x14ac:dyDescent="0.25">
      <c r="A41" s="15" t="s">
        <v>88</v>
      </c>
      <c r="B41" s="16">
        <v>469965000</v>
      </c>
      <c r="C41" s="17">
        <f>SUM(C7:C40)</f>
        <v>1335</v>
      </c>
      <c r="D41" s="18"/>
      <c r="E41" s="16">
        <f>SUM(E7:E40)</f>
        <v>469965000</v>
      </c>
      <c r="F41" s="17">
        <f>SUM(F7:F40)</f>
        <v>1335</v>
      </c>
    </row>
    <row r="42" spans="1:6" x14ac:dyDescent="0.25">
      <c r="A42" s="29" t="s">
        <v>1</v>
      </c>
      <c r="B42" s="29"/>
      <c r="C42" s="29"/>
      <c r="D42" s="29"/>
      <c r="E42" s="29"/>
      <c r="F42" s="29"/>
    </row>
    <row r="43" spans="1:6" x14ac:dyDescent="0.25">
      <c r="A43" s="30">
        <v>2017</v>
      </c>
      <c r="B43" s="27">
        <v>130900000</v>
      </c>
      <c r="C43" s="25">
        <v>238</v>
      </c>
      <c r="D43" s="12" t="s">
        <v>74</v>
      </c>
      <c r="E43" s="8">
        <v>25300000</v>
      </c>
      <c r="F43" s="2">
        <v>46</v>
      </c>
    </row>
    <row r="44" spans="1:6" x14ac:dyDescent="0.25">
      <c r="A44" s="30"/>
      <c r="B44" s="28"/>
      <c r="C44" s="26"/>
      <c r="D44" s="12" t="s">
        <v>82</v>
      </c>
      <c r="E44" s="8">
        <v>51150000</v>
      </c>
      <c r="F44" s="2">
        <v>93</v>
      </c>
    </row>
    <row r="45" spans="1:6" x14ac:dyDescent="0.25">
      <c r="A45" s="30"/>
      <c r="B45" s="28"/>
      <c r="C45" s="26"/>
      <c r="D45" s="12" t="s">
        <v>87</v>
      </c>
      <c r="E45" s="8">
        <v>2750000</v>
      </c>
      <c r="F45" s="2">
        <v>5</v>
      </c>
    </row>
    <row r="46" spans="1:6" x14ac:dyDescent="0.25">
      <c r="A46" s="30"/>
      <c r="B46" s="31"/>
      <c r="C46" s="32"/>
      <c r="D46" s="12" t="s">
        <v>82</v>
      </c>
      <c r="E46" s="8">
        <v>51700000</v>
      </c>
      <c r="F46" s="11">
        <v>94</v>
      </c>
    </row>
    <row r="47" spans="1:6" ht="14.25" customHeight="1" x14ac:dyDescent="0.25">
      <c r="A47" s="30">
        <v>2018</v>
      </c>
      <c r="B47" s="27">
        <v>148200000</v>
      </c>
      <c r="C47" s="25">
        <v>300</v>
      </c>
      <c r="D47" s="2" t="s">
        <v>7</v>
      </c>
      <c r="E47" s="3">
        <v>26676000</v>
      </c>
      <c r="F47" s="3">
        <v>54</v>
      </c>
    </row>
    <row r="48" spans="1:6" x14ac:dyDescent="0.25">
      <c r="A48" s="30"/>
      <c r="B48" s="28"/>
      <c r="C48" s="26"/>
      <c r="D48" s="2" t="s">
        <v>8</v>
      </c>
      <c r="E48" s="3">
        <v>10868000</v>
      </c>
      <c r="F48" s="3">
        <v>22</v>
      </c>
    </row>
    <row r="49" spans="1:6" ht="15" customHeight="1" x14ac:dyDescent="0.25">
      <c r="A49" s="30"/>
      <c r="B49" s="28"/>
      <c r="C49" s="26"/>
      <c r="D49" s="4" t="s">
        <v>9</v>
      </c>
      <c r="E49" s="10">
        <v>11856000</v>
      </c>
      <c r="F49" s="10">
        <v>24</v>
      </c>
    </row>
    <row r="50" spans="1:6" ht="12.75" customHeight="1" x14ac:dyDescent="0.25">
      <c r="A50" s="30"/>
      <c r="B50" s="28"/>
      <c r="C50" s="26"/>
      <c r="D50" s="2" t="s">
        <v>10</v>
      </c>
      <c r="E50" s="3">
        <v>5928000</v>
      </c>
      <c r="F50" s="3">
        <v>12</v>
      </c>
    </row>
    <row r="51" spans="1:6" ht="14.25" customHeight="1" x14ac:dyDescent="0.25">
      <c r="A51" s="30"/>
      <c r="B51" s="28"/>
      <c r="C51" s="26"/>
      <c r="D51" s="2" t="s">
        <v>11</v>
      </c>
      <c r="E51" s="3">
        <v>15314000</v>
      </c>
      <c r="F51" s="3">
        <v>31</v>
      </c>
    </row>
    <row r="52" spans="1:6" ht="13.5" customHeight="1" x14ac:dyDescent="0.25">
      <c r="A52" s="30"/>
      <c r="B52" s="28"/>
      <c r="C52" s="26"/>
      <c r="D52" s="4" t="s">
        <v>12</v>
      </c>
      <c r="E52" s="10">
        <v>10374000</v>
      </c>
      <c r="F52" s="10">
        <v>21</v>
      </c>
    </row>
    <row r="53" spans="1:6" x14ac:dyDescent="0.25">
      <c r="A53" s="30"/>
      <c r="B53" s="28"/>
      <c r="C53" s="26"/>
      <c r="D53" s="2" t="s">
        <v>13</v>
      </c>
      <c r="E53" s="3">
        <v>12350000</v>
      </c>
      <c r="F53" s="3">
        <v>25</v>
      </c>
    </row>
    <row r="54" spans="1:6" ht="16.5" customHeight="1" x14ac:dyDescent="0.25">
      <c r="A54" s="30"/>
      <c r="B54" s="28"/>
      <c r="C54" s="26"/>
      <c r="D54" s="2" t="s">
        <v>14</v>
      </c>
      <c r="E54" s="3">
        <f>F54*494000</f>
        <v>14326000</v>
      </c>
      <c r="F54" s="3">
        <v>29</v>
      </c>
    </row>
    <row r="55" spans="1:6" ht="14.25" customHeight="1" x14ac:dyDescent="0.25">
      <c r="A55" s="30"/>
      <c r="B55" s="28"/>
      <c r="C55" s="26"/>
      <c r="D55" s="2" t="s">
        <v>16</v>
      </c>
      <c r="E55" s="3">
        <v>16796000</v>
      </c>
      <c r="F55" s="3">
        <v>34</v>
      </c>
    </row>
    <row r="56" spans="1:6" x14ac:dyDescent="0.25">
      <c r="A56" s="30"/>
      <c r="B56" s="28"/>
      <c r="C56" s="26"/>
      <c r="D56" s="2" t="s">
        <v>15</v>
      </c>
      <c r="E56" s="3">
        <v>11856000</v>
      </c>
      <c r="F56" s="3">
        <v>24</v>
      </c>
    </row>
    <row r="57" spans="1:6" ht="14.25" customHeight="1" x14ac:dyDescent="0.25">
      <c r="A57" s="30"/>
      <c r="B57" s="31"/>
      <c r="C57" s="32"/>
      <c r="D57" s="4" t="s">
        <v>18</v>
      </c>
      <c r="E57" s="10">
        <v>11856000</v>
      </c>
      <c r="F57" s="10">
        <v>24</v>
      </c>
    </row>
    <row r="58" spans="1:6" x14ac:dyDescent="0.25">
      <c r="A58" s="30">
        <v>2019</v>
      </c>
      <c r="B58" s="27">
        <v>162526000</v>
      </c>
      <c r="C58" s="25">
        <v>329</v>
      </c>
      <c r="D58" s="4" t="s">
        <v>48</v>
      </c>
      <c r="E58" s="5">
        <f t="shared" ref="E58:E69" si="2">F58*494000</f>
        <v>6422000</v>
      </c>
      <c r="F58" s="4">
        <v>13</v>
      </c>
    </row>
    <row r="59" spans="1:6" ht="12.75" customHeight="1" x14ac:dyDescent="0.25">
      <c r="A59" s="30"/>
      <c r="B59" s="28"/>
      <c r="C59" s="26"/>
      <c r="D59" s="4" t="s">
        <v>50</v>
      </c>
      <c r="E59" s="6">
        <f t="shared" si="2"/>
        <v>37050000</v>
      </c>
      <c r="F59" s="4">
        <v>75</v>
      </c>
    </row>
    <row r="60" spans="1:6" ht="14.25" customHeight="1" x14ac:dyDescent="0.25">
      <c r="A60" s="30"/>
      <c r="B60" s="28"/>
      <c r="C60" s="26"/>
      <c r="D60" s="4" t="s">
        <v>54</v>
      </c>
      <c r="E60" s="5">
        <f t="shared" si="2"/>
        <v>23712000</v>
      </c>
      <c r="F60" s="4">
        <v>48</v>
      </c>
    </row>
    <row r="61" spans="1:6" ht="13.5" customHeight="1" x14ac:dyDescent="0.25">
      <c r="A61" s="30"/>
      <c r="B61" s="28"/>
      <c r="C61" s="26"/>
      <c r="D61" s="4" t="s">
        <v>56</v>
      </c>
      <c r="E61" s="7">
        <f t="shared" si="2"/>
        <v>13338000</v>
      </c>
      <c r="F61" s="4">
        <v>27</v>
      </c>
    </row>
    <row r="62" spans="1:6" x14ac:dyDescent="0.25">
      <c r="A62" s="30"/>
      <c r="B62" s="28"/>
      <c r="C62" s="26"/>
      <c r="D62" s="4" t="s">
        <v>58</v>
      </c>
      <c r="E62" s="5">
        <f t="shared" si="2"/>
        <v>22230000</v>
      </c>
      <c r="F62" s="4">
        <v>45</v>
      </c>
    </row>
    <row r="63" spans="1:6" ht="13.5" customHeight="1" x14ac:dyDescent="0.25">
      <c r="A63" s="30"/>
      <c r="B63" s="28"/>
      <c r="C63" s="26"/>
      <c r="D63" s="4" t="s">
        <v>59</v>
      </c>
      <c r="E63" s="5">
        <f t="shared" si="2"/>
        <v>13832000</v>
      </c>
      <c r="F63" s="4">
        <v>28</v>
      </c>
    </row>
    <row r="64" spans="1:6" ht="13.5" customHeight="1" x14ac:dyDescent="0.25">
      <c r="A64" s="30"/>
      <c r="B64" s="28"/>
      <c r="C64" s="26"/>
      <c r="D64" s="4" t="s">
        <v>70</v>
      </c>
      <c r="E64" s="7">
        <f>F64*494000</f>
        <v>13832000</v>
      </c>
      <c r="F64" s="4">
        <v>28</v>
      </c>
    </row>
    <row r="65" spans="1:6" x14ac:dyDescent="0.25">
      <c r="A65" s="30"/>
      <c r="B65" s="28"/>
      <c r="C65" s="26"/>
      <c r="D65" s="4" t="s">
        <v>60</v>
      </c>
      <c r="E65" s="5">
        <f t="shared" si="2"/>
        <v>13832000</v>
      </c>
      <c r="F65" s="4">
        <v>28</v>
      </c>
    </row>
    <row r="66" spans="1:6" ht="13.5" customHeight="1" x14ac:dyDescent="0.25">
      <c r="A66" s="30"/>
      <c r="B66" s="28"/>
      <c r="C66" s="26"/>
      <c r="D66" s="4" t="s">
        <v>64</v>
      </c>
      <c r="E66" s="7">
        <f t="shared" si="2"/>
        <v>4446000</v>
      </c>
      <c r="F66" s="4">
        <v>9</v>
      </c>
    </row>
    <row r="67" spans="1:6" ht="15" customHeight="1" x14ac:dyDescent="0.25">
      <c r="A67" s="30"/>
      <c r="B67" s="28"/>
      <c r="C67" s="26"/>
      <c r="D67" s="4" t="s">
        <v>65</v>
      </c>
      <c r="E67" s="5">
        <f t="shared" si="2"/>
        <v>8398000</v>
      </c>
      <c r="F67" s="4">
        <v>17</v>
      </c>
    </row>
    <row r="68" spans="1:6" ht="12" customHeight="1" x14ac:dyDescent="0.25">
      <c r="A68" s="30"/>
      <c r="B68" s="28"/>
      <c r="C68" s="26"/>
      <c r="D68" s="4" t="s">
        <v>72</v>
      </c>
      <c r="E68" s="5">
        <f t="shared" si="2"/>
        <v>2964000</v>
      </c>
      <c r="F68" s="4">
        <v>6</v>
      </c>
    </row>
    <row r="69" spans="1:6" ht="13.5" customHeight="1" x14ac:dyDescent="0.25">
      <c r="A69" s="30"/>
      <c r="B69" s="31"/>
      <c r="C69" s="32"/>
      <c r="D69" s="4" t="s">
        <v>73</v>
      </c>
      <c r="E69" s="7">
        <f t="shared" si="2"/>
        <v>2470000</v>
      </c>
      <c r="F69" s="4">
        <v>5</v>
      </c>
    </row>
    <row r="70" spans="1:6" ht="16.5" customHeight="1" x14ac:dyDescent="0.25">
      <c r="A70" s="15" t="s">
        <v>88</v>
      </c>
      <c r="B70" s="16">
        <v>441626000</v>
      </c>
      <c r="C70" s="17">
        <f>SUM(C43:C69)</f>
        <v>867</v>
      </c>
      <c r="D70" s="18"/>
      <c r="E70" s="16">
        <f>SUM(E43:E69)</f>
        <v>441626000</v>
      </c>
      <c r="F70" s="16">
        <f>SUM(F43:F69)</f>
        <v>867</v>
      </c>
    </row>
    <row r="71" spans="1:6" x14ac:dyDescent="0.25">
      <c r="A71" s="29" t="s">
        <v>90</v>
      </c>
      <c r="B71" s="29"/>
      <c r="C71" s="29"/>
      <c r="D71" s="29"/>
      <c r="E71" s="29"/>
      <c r="F71" s="29"/>
    </row>
    <row r="72" spans="1:6" x14ac:dyDescent="0.25">
      <c r="A72" s="30">
        <v>2017</v>
      </c>
      <c r="B72" s="27">
        <v>73789956.400000006</v>
      </c>
      <c r="C72" s="25">
        <v>194</v>
      </c>
      <c r="D72" s="12" t="s">
        <v>84</v>
      </c>
      <c r="E72" s="8">
        <v>36134257</v>
      </c>
      <c r="F72" s="2">
        <v>95</v>
      </c>
    </row>
    <row r="73" spans="1:6" x14ac:dyDescent="0.25">
      <c r="A73" s="30"/>
      <c r="B73" s="28"/>
      <c r="C73" s="26"/>
      <c r="D73" s="12" t="s">
        <v>74</v>
      </c>
      <c r="E73" s="8">
        <v>11791178.6</v>
      </c>
      <c r="F73" s="2">
        <v>31</v>
      </c>
    </row>
    <row r="74" spans="1:6" ht="13.5" customHeight="1" x14ac:dyDescent="0.25">
      <c r="A74" s="30"/>
      <c r="B74" s="31"/>
      <c r="C74" s="32"/>
      <c r="D74" s="12" t="s">
        <v>86</v>
      </c>
      <c r="E74" s="8">
        <v>25864520.799999997</v>
      </c>
      <c r="F74" s="2">
        <v>68</v>
      </c>
    </row>
    <row r="75" spans="1:6" ht="14.25" customHeight="1" x14ac:dyDescent="0.25">
      <c r="A75" s="30">
        <v>2018</v>
      </c>
      <c r="B75" s="27">
        <v>207204000</v>
      </c>
      <c r="C75" s="25">
        <v>557</v>
      </c>
      <c r="D75" s="2" t="s">
        <v>17</v>
      </c>
      <c r="E75" s="3">
        <f>F75*372000</f>
        <v>7068000</v>
      </c>
      <c r="F75" s="3">
        <v>19</v>
      </c>
    </row>
    <row r="76" spans="1:6" ht="12.75" customHeight="1" x14ac:dyDescent="0.25">
      <c r="A76" s="30"/>
      <c r="B76" s="28"/>
      <c r="C76" s="26"/>
      <c r="D76" s="2" t="s">
        <v>19</v>
      </c>
      <c r="E76" s="3">
        <v>2976000</v>
      </c>
      <c r="F76" s="3">
        <v>8</v>
      </c>
    </row>
    <row r="77" spans="1:6" ht="13.5" customHeight="1" x14ac:dyDescent="0.25">
      <c r="A77" s="30"/>
      <c r="B77" s="28"/>
      <c r="C77" s="26"/>
      <c r="D77" s="2" t="s">
        <v>20</v>
      </c>
      <c r="E77" s="3">
        <f>F77*372000</f>
        <v>7068000</v>
      </c>
      <c r="F77" s="3">
        <v>19</v>
      </c>
    </row>
    <row r="78" spans="1:6" x14ac:dyDescent="0.25">
      <c r="A78" s="30"/>
      <c r="B78" s="28"/>
      <c r="C78" s="26"/>
      <c r="D78" s="2" t="s">
        <v>22</v>
      </c>
      <c r="E78" s="3">
        <v>21204000</v>
      </c>
      <c r="F78" s="3">
        <v>57</v>
      </c>
    </row>
    <row r="79" spans="1:6" x14ac:dyDescent="0.25">
      <c r="A79" s="30"/>
      <c r="B79" s="28"/>
      <c r="C79" s="26"/>
      <c r="D79" s="2" t="s">
        <v>23</v>
      </c>
      <c r="E79" s="3">
        <v>39060000</v>
      </c>
      <c r="F79" s="3">
        <v>105</v>
      </c>
    </row>
    <row r="80" spans="1:6" ht="15.75" customHeight="1" x14ac:dyDescent="0.25">
      <c r="A80" s="30"/>
      <c r="B80" s="28"/>
      <c r="C80" s="26"/>
      <c r="D80" s="2" t="s">
        <v>25</v>
      </c>
      <c r="E80" s="9">
        <f t="shared" ref="E80:E86" si="3">F80*372000</f>
        <v>18600000</v>
      </c>
      <c r="F80" s="9">
        <v>50</v>
      </c>
    </row>
    <row r="81" spans="1:6" ht="14.25" customHeight="1" x14ac:dyDescent="0.25">
      <c r="A81" s="30"/>
      <c r="B81" s="28"/>
      <c r="C81" s="26"/>
      <c r="D81" s="2" t="s">
        <v>26</v>
      </c>
      <c r="E81" s="3">
        <f t="shared" si="3"/>
        <v>31620000</v>
      </c>
      <c r="F81" s="3">
        <v>85</v>
      </c>
    </row>
    <row r="82" spans="1:6" ht="14.25" customHeight="1" x14ac:dyDescent="0.25">
      <c r="A82" s="30"/>
      <c r="B82" s="28"/>
      <c r="C82" s="26"/>
      <c r="D82" s="2" t="s">
        <v>31</v>
      </c>
      <c r="E82" s="3">
        <f t="shared" si="3"/>
        <v>10044000</v>
      </c>
      <c r="F82" s="3">
        <v>27</v>
      </c>
    </row>
    <row r="83" spans="1:6" ht="15" customHeight="1" x14ac:dyDescent="0.25">
      <c r="A83" s="30"/>
      <c r="B83" s="28"/>
      <c r="C83" s="26"/>
      <c r="D83" s="2" t="s">
        <v>33</v>
      </c>
      <c r="E83" s="3">
        <f t="shared" si="3"/>
        <v>1860000</v>
      </c>
      <c r="F83" s="3">
        <v>5</v>
      </c>
    </row>
    <row r="84" spans="1:6" ht="14.25" customHeight="1" x14ac:dyDescent="0.25">
      <c r="A84" s="30"/>
      <c r="B84" s="28"/>
      <c r="C84" s="26"/>
      <c r="D84" s="2" t="s">
        <v>34</v>
      </c>
      <c r="E84" s="3">
        <f t="shared" si="3"/>
        <v>8556000</v>
      </c>
      <c r="F84" s="3">
        <v>23</v>
      </c>
    </row>
    <row r="85" spans="1:6" ht="13.5" customHeight="1" x14ac:dyDescent="0.25">
      <c r="A85" s="30"/>
      <c r="B85" s="28"/>
      <c r="C85" s="26"/>
      <c r="D85" s="2" t="s">
        <v>35</v>
      </c>
      <c r="E85" s="3">
        <f t="shared" si="3"/>
        <v>8556000</v>
      </c>
      <c r="F85" s="3">
        <v>23</v>
      </c>
    </row>
    <row r="86" spans="1:6" ht="12.75" customHeight="1" x14ac:dyDescent="0.25">
      <c r="A86" s="30"/>
      <c r="B86" s="28"/>
      <c r="C86" s="26"/>
      <c r="D86" s="2" t="s">
        <v>36</v>
      </c>
      <c r="E86" s="3">
        <f t="shared" si="3"/>
        <v>7068000</v>
      </c>
      <c r="F86" s="3">
        <v>19</v>
      </c>
    </row>
    <row r="87" spans="1:6" ht="13.5" customHeight="1" x14ac:dyDescent="0.25">
      <c r="A87" s="30"/>
      <c r="B87" s="28"/>
      <c r="C87" s="26"/>
      <c r="D87" s="2" t="s">
        <v>37</v>
      </c>
      <c r="E87" s="3">
        <v>37944000</v>
      </c>
      <c r="F87" s="3">
        <v>102</v>
      </c>
    </row>
    <row r="88" spans="1:6" ht="12.75" customHeight="1" x14ac:dyDescent="0.25">
      <c r="A88" s="30"/>
      <c r="B88" s="31"/>
      <c r="C88" s="32"/>
      <c r="D88" s="2" t="s">
        <v>38</v>
      </c>
      <c r="E88" s="3">
        <f t="shared" ref="E88:E96" si="4">F88*372000</f>
        <v>5580000</v>
      </c>
      <c r="F88" s="3">
        <v>15</v>
      </c>
    </row>
    <row r="89" spans="1:6" ht="13.5" customHeight="1" x14ac:dyDescent="0.25">
      <c r="A89" s="25">
        <v>2019</v>
      </c>
      <c r="B89" s="27">
        <v>122388000</v>
      </c>
      <c r="C89" s="25">
        <v>329</v>
      </c>
      <c r="D89" s="4" t="s">
        <v>57</v>
      </c>
      <c r="E89" s="5">
        <f t="shared" si="4"/>
        <v>22320000</v>
      </c>
      <c r="F89" s="4">
        <v>60</v>
      </c>
    </row>
    <row r="90" spans="1:6" ht="14.25" customHeight="1" x14ac:dyDescent="0.25">
      <c r="A90" s="26"/>
      <c r="B90" s="28"/>
      <c r="C90" s="26"/>
      <c r="D90" s="4" t="s">
        <v>55</v>
      </c>
      <c r="E90" s="7">
        <f t="shared" si="4"/>
        <v>13392000</v>
      </c>
      <c r="F90" s="4">
        <v>36</v>
      </c>
    </row>
    <row r="91" spans="1:6" ht="12.75" customHeight="1" x14ac:dyDescent="0.25">
      <c r="A91" s="26"/>
      <c r="B91" s="28"/>
      <c r="C91" s="26"/>
      <c r="D91" s="4" t="s">
        <v>61</v>
      </c>
      <c r="E91" s="7">
        <f t="shared" si="4"/>
        <v>21576000</v>
      </c>
      <c r="F91" s="4">
        <v>58</v>
      </c>
    </row>
    <row r="92" spans="1:6" ht="12.75" customHeight="1" x14ac:dyDescent="0.25">
      <c r="A92" s="26"/>
      <c r="B92" s="28"/>
      <c r="C92" s="26"/>
      <c r="D92" s="4" t="s">
        <v>62</v>
      </c>
      <c r="E92" s="5">
        <f t="shared" si="4"/>
        <v>30504000</v>
      </c>
      <c r="F92" s="4">
        <v>82</v>
      </c>
    </row>
    <row r="93" spans="1:6" ht="13.5" customHeight="1" x14ac:dyDescent="0.25">
      <c r="A93" s="26"/>
      <c r="B93" s="28"/>
      <c r="C93" s="26"/>
      <c r="D93" s="4" t="s">
        <v>49</v>
      </c>
      <c r="E93" s="7">
        <f t="shared" si="4"/>
        <v>9672000</v>
      </c>
      <c r="F93" s="4">
        <v>26</v>
      </c>
    </row>
    <row r="94" spans="1:6" ht="12.75" customHeight="1" x14ac:dyDescent="0.25">
      <c r="A94" s="26"/>
      <c r="B94" s="28"/>
      <c r="C94" s="26"/>
      <c r="D94" s="4" t="s">
        <v>52</v>
      </c>
      <c r="E94" s="5">
        <f t="shared" si="4"/>
        <v>1860000</v>
      </c>
      <c r="F94" s="4">
        <v>5</v>
      </c>
    </row>
    <row r="95" spans="1:6" ht="12.75" customHeight="1" x14ac:dyDescent="0.25">
      <c r="A95" s="26"/>
      <c r="B95" s="28"/>
      <c r="C95" s="26"/>
      <c r="D95" s="4" t="s">
        <v>53</v>
      </c>
      <c r="E95" s="5">
        <f t="shared" si="4"/>
        <v>4464000</v>
      </c>
      <c r="F95" s="4">
        <v>12</v>
      </c>
    </row>
    <row r="96" spans="1:6" ht="12.75" customHeight="1" x14ac:dyDescent="0.25">
      <c r="A96" s="26"/>
      <c r="B96" s="28"/>
      <c r="C96" s="26"/>
      <c r="D96" s="4" t="s">
        <v>66</v>
      </c>
      <c r="E96" s="7">
        <f t="shared" si="4"/>
        <v>18600000</v>
      </c>
      <c r="F96" s="4">
        <v>50</v>
      </c>
    </row>
    <row r="97" spans="1:6" ht="15" customHeight="1" x14ac:dyDescent="0.25">
      <c r="A97" s="15" t="s">
        <v>88</v>
      </c>
      <c r="B97" s="16">
        <f>SUM(B72:B96)</f>
        <v>403381956.39999998</v>
      </c>
      <c r="C97" s="17">
        <f>SUM(C72:C96)</f>
        <v>1080</v>
      </c>
      <c r="D97" s="18"/>
      <c r="E97" s="16">
        <f>SUM(E72:E96)</f>
        <v>403381956.39999998</v>
      </c>
      <c r="F97" s="16">
        <f>SUM(F72:F96)</f>
        <v>1080</v>
      </c>
    </row>
    <row r="98" spans="1:6" ht="13.5" customHeight="1" x14ac:dyDescent="0.25">
      <c r="A98" s="29" t="s">
        <v>0</v>
      </c>
      <c r="B98" s="29"/>
      <c r="C98" s="29"/>
      <c r="D98" s="29"/>
      <c r="E98" s="29"/>
      <c r="F98" s="29"/>
    </row>
    <row r="99" spans="1:6" ht="14.25" customHeight="1" x14ac:dyDescent="0.25">
      <c r="A99" s="25">
        <v>2018</v>
      </c>
      <c r="B99" s="27">
        <v>84276000</v>
      </c>
      <c r="C99" s="25">
        <v>36</v>
      </c>
      <c r="D99" s="2" t="s">
        <v>5</v>
      </c>
      <c r="E99" s="3">
        <v>11705000</v>
      </c>
      <c r="F99" s="3">
        <v>5</v>
      </c>
    </row>
    <row r="100" spans="1:6" ht="13.5" customHeight="1" x14ac:dyDescent="0.25">
      <c r="A100" s="26"/>
      <c r="B100" s="28"/>
      <c r="C100" s="26"/>
      <c r="D100" s="2" t="s">
        <v>5</v>
      </c>
      <c r="E100" s="3">
        <f>F100*2341000</f>
        <v>39797000</v>
      </c>
      <c r="F100" s="3">
        <v>17</v>
      </c>
    </row>
    <row r="101" spans="1:6" ht="14.25" customHeight="1" x14ac:dyDescent="0.25">
      <c r="A101" s="32"/>
      <c r="B101" s="31"/>
      <c r="C101" s="32"/>
      <c r="D101" s="4" t="s">
        <v>6</v>
      </c>
      <c r="E101" s="3">
        <f>F101*2341000</f>
        <v>32774000</v>
      </c>
      <c r="F101" s="1">
        <v>14</v>
      </c>
    </row>
    <row r="102" spans="1:6" ht="15.75" customHeight="1" x14ac:dyDescent="0.25">
      <c r="A102" s="15" t="s">
        <v>88</v>
      </c>
      <c r="B102" s="16">
        <f>SUM(B99)</f>
        <v>84276000</v>
      </c>
      <c r="C102" s="17">
        <f>SUM(C99)</f>
        <v>36</v>
      </c>
      <c r="D102" s="18"/>
      <c r="E102" s="17">
        <f>SUM(E99:E101)</f>
        <v>84276000</v>
      </c>
      <c r="F102" s="17">
        <f>SUM(F99:F101)</f>
        <v>36</v>
      </c>
    </row>
    <row r="103" spans="1:6" x14ac:dyDescent="0.25">
      <c r="A103" s="19" t="s">
        <v>94</v>
      </c>
      <c r="B103" s="20">
        <f>B41+B70+B97+B102</f>
        <v>1399248956.4000001</v>
      </c>
      <c r="C103" s="20">
        <f t="shared" ref="C103:F103" si="5">C41+C70+C97+C102</f>
        <v>3318</v>
      </c>
      <c r="D103" s="20"/>
      <c r="E103" s="20">
        <f t="shared" si="5"/>
        <v>1399248956.4000001</v>
      </c>
      <c r="F103" s="20">
        <f t="shared" si="5"/>
        <v>3318</v>
      </c>
    </row>
  </sheetData>
  <mergeCells count="36">
    <mergeCell ref="A7:A17"/>
    <mergeCell ref="A18:A33"/>
    <mergeCell ref="A34:A40"/>
    <mergeCell ref="A42:F42"/>
    <mergeCell ref="B7:B17"/>
    <mergeCell ref="C7:C17"/>
    <mergeCell ref="B18:B33"/>
    <mergeCell ref="C18:C33"/>
    <mergeCell ref="B34:B40"/>
    <mergeCell ref="C34:C40"/>
    <mergeCell ref="C99:C101"/>
    <mergeCell ref="B99:B101"/>
    <mergeCell ref="A99:A101"/>
    <mergeCell ref="A98:F98"/>
    <mergeCell ref="B72:B74"/>
    <mergeCell ref="C72:C74"/>
    <mergeCell ref="B75:B88"/>
    <mergeCell ref="C75:C88"/>
    <mergeCell ref="A72:A74"/>
    <mergeCell ref="A75:A88"/>
    <mergeCell ref="A3:F3"/>
    <mergeCell ref="D2:F2"/>
    <mergeCell ref="A89:A96"/>
    <mergeCell ref="B89:B96"/>
    <mergeCell ref="C89:C96"/>
    <mergeCell ref="A71:F71"/>
    <mergeCell ref="A43:A46"/>
    <mergeCell ref="A47:A57"/>
    <mergeCell ref="A58:A69"/>
    <mergeCell ref="B43:B46"/>
    <mergeCell ref="C43:C46"/>
    <mergeCell ref="B47:B57"/>
    <mergeCell ref="C47:C57"/>
    <mergeCell ref="B58:B69"/>
    <mergeCell ref="C58:C69"/>
    <mergeCell ref="A6:F6"/>
  </mergeCells>
  <pageMargins left="0.70866141732283472" right="0.70866141732283472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Мансурова М.Б.</cp:lastModifiedBy>
  <cp:lastPrinted>2019-12-10T10:51:17Z</cp:lastPrinted>
  <dcterms:created xsi:type="dcterms:W3CDTF">2019-10-22T09:30:21Z</dcterms:created>
  <dcterms:modified xsi:type="dcterms:W3CDTF">2020-01-30T08:16:47Z</dcterms:modified>
</cp:coreProperties>
</file>