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a\Desktop\1. СП РФ\2021_ЭАМ НАЛОГОВЫЙ ПОТЕНЦИАЛ_2\9. Отчет\7.5. Отчет на отправку\ИТОГО 1\Приложения к отчету\"/>
    </mc:Choice>
  </mc:AlternateContent>
  <xr:revisionPtr revIDLastSave="0" documentId="13_ncr:1_{A2B4C890-0CA0-4824-90D2-0F2F05002BBA}" xr6:coauthVersionLast="47" xr6:coauthVersionMax="47" xr10:uidLastSave="{00000000-0000-0000-0000-000000000000}"/>
  <bookViews>
    <workbookView xWindow="-108" yWindow="-108" windowWidth="23256" windowHeight="12576" xr2:uid="{D1569D14-74C3-407E-BB8E-12ABDA033E72}"/>
  </bookViews>
  <sheets>
    <sheet name="Приложение 7.6." sheetId="2" r:id="rId1"/>
  </sheets>
  <externalReferences>
    <externalReference r:id="rId2"/>
    <externalReference r:id="rId3"/>
  </externalReferences>
  <definedNames>
    <definedName name="Таб41">#REF!</definedName>
    <definedName name="Табл1">#REF!</definedName>
    <definedName name="Табл10">#REF!</definedName>
    <definedName name="Табл10ошибка">#REF!</definedName>
    <definedName name="Табл11">#REF!</definedName>
    <definedName name="Табл11ошибка">#REF!</definedName>
    <definedName name="Табл12">#REF!</definedName>
    <definedName name="Табл12ошибка">#REF!</definedName>
    <definedName name="Табл14ошибка">'[1]Табл2-23'!#REF!</definedName>
    <definedName name="Табл15">#REF!</definedName>
    <definedName name="Табл15ошибка">#REF!</definedName>
    <definedName name="Табл16">#REF!</definedName>
    <definedName name="Табл16ошибка">#REF!</definedName>
    <definedName name="Табл171">[2]Табл17!$O$5:$O$35</definedName>
    <definedName name="Табл18">#REF!</definedName>
    <definedName name="Табл18ошибка">#REF!</definedName>
    <definedName name="Табл18ошибка2">#REF!</definedName>
    <definedName name="Табл19">#REF!</definedName>
    <definedName name="Табл19ошибка">#REF!</definedName>
    <definedName name="Табл1ошибка">#REF!</definedName>
    <definedName name="Табл1ошибка2">#REF!</definedName>
    <definedName name="Табл2">#REF!</definedName>
    <definedName name="Табл20">#REF!</definedName>
    <definedName name="Табл20ошибка">#REF!</definedName>
    <definedName name="Табл20ошибка2">#REF!</definedName>
    <definedName name="Табл21">#REF!</definedName>
    <definedName name="Табл21ошибка">#REF!</definedName>
    <definedName name="Табл21ошибка2">#REF!</definedName>
    <definedName name="Табл22">#REF!</definedName>
    <definedName name="Табл22ошибка">#REF!</definedName>
    <definedName name="Табл23">#REF!</definedName>
    <definedName name="Табл23ошибка">#REF!</definedName>
    <definedName name="Табл23ошибка2">#REF!</definedName>
    <definedName name="Табл25">#REF!</definedName>
    <definedName name="Табл25ошибка">#REF!</definedName>
    <definedName name="Табл25ошибка2">#REF!</definedName>
    <definedName name="Табл26">'[1]Табл2-44'!#REF!</definedName>
    <definedName name="Табл26ошибка">'[1]Табл2-44'!#REF!</definedName>
    <definedName name="Табл27">#REF!</definedName>
    <definedName name="Табл271">[2]Табл27!$A$7:$L$33</definedName>
    <definedName name="Табл272">[2]Табл27!$M$6:$M$33</definedName>
    <definedName name="Табл27ошибка">#REF!</definedName>
    <definedName name="Табл28">#REF!</definedName>
    <definedName name="Табл28ошибка">#REF!</definedName>
    <definedName name="Табл2ошибка">#REF!</definedName>
    <definedName name="Табл2ошибка2">#REF!</definedName>
    <definedName name="Табл31">#REF!</definedName>
    <definedName name="Табл31ошибка">#REF!</definedName>
    <definedName name="Табл32ошибка">'[1]Табл2-30'!#REF!</definedName>
    <definedName name="Табл33">#REF!</definedName>
    <definedName name="Табл33ошибка">#REF!</definedName>
    <definedName name="Табл34">#REF!</definedName>
    <definedName name="Табл34ошибка">#REF!</definedName>
    <definedName name="Табл35">#REF!</definedName>
    <definedName name="Табл35ошибка">#REF!</definedName>
    <definedName name="Табл36">#REF!</definedName>
    <definedName name="Табл36ошибка">#REF!</definedName>
    <definedName name="Табл37">#REF!</definedName>
    <definedName name="Табл37ошибка">#REF!</definedName>
    <definedName name="Табл38">#REF!</definedName>
    <definedName name="Табл38ошибка">#REF!</definedName>
    <definedName name="Табл39">#REF!</definedName>
    <definedName name="Табл39ошибка">#REF!</definedName>
    <definedName name="Табл40">#REF!</definedName>
    <definedName name="Табл40ошибка">#REF!</definedName>
    <definedName name="Табл41ошибка">#REF!</definedName>
    <definedName name="Табл42ошибка">'[1]Табл4-27'!#REF!</definedName>
    <definedName name="Табл43ошибка">'[1]Табл4-31'!#REF!</definedName>
    <definedName name="Табл44ошибка">'[1]Табл4-32'!#REF!</definedName>
    <definedName name="Табл45ошибка">'[1]Табл4-36'!#REF!</definedName>
    <definedName name="Табл46ошибка">'[1]Табл4-37'!#REF!</definedName>
    <definedName name="Табл47">#REF!</definedName>
    <definedName name="Табл47ошибка">#REF!</definedName>
    <definedName name="Табл47ошибка2">#REF!</definedName>
    <definedName name="Табл48">#REF!</definedName>
    <definedName name="Табл48ошибка">#REF!</definedName>
    <definedName name="Табл49">#REF!</definedName>
    <definedName name="Табл49ошибка">#REF!</definedName>
    <definedName name="Табл49ошибка2">#REF!</definedName>
    <definedName name="Табл4ошибка">'[1]Табл4-1'!#REF!</definedName>
    <definedName name="Табл50">#REF!</definedName>
    <definedName name="Табл50ошибка">#REF!</definedName>
    <definedName name="Табл50ошибка2">#REF!</definedName>
    <definedName name="Табл51">#REF!</definedName>
    <definedName name="Табл51ошибка">#REF!</definedName>
    <definedName name="Табл51ошибка2">#REF!</definedName>
    <definedName name="Табл52">#REF!</definedName>
    <definedName name="Табл52ошибка">#REF!</definedName>
    <definedName name="Табл53">#REF!</definedName>
    <definedName name="Табл53ошибка">#REF!</definedName>
    <definedName name="Табл53ошибка2">#REF!</definedName>
    <definedName name="Табл54">#REF!</definedName>
    <definedName name="Табл54ошибка">#REF!</definedName>
    <definedName name="Табл55ошибка">'[1]Табл4-51'!#REF!</definedName>
    <definedName name="Табл56">#REF!</definedName>
    <definedName name="Табл56ошибка">#REF!</definedName>
    <definedName name="Табл57">#REF!</definedName>
    <definedName name="Табл57ошибка">#REF!</definedName>
    <definedName name="Табл57ошибка2">#REF!</definedName>
    <definedName name="Табл58">#REF!</definedName>
    <definedName name="Табл58ошибка">#REF!</definedName>
    <definedName name="Табл58ошибка2">#REF!</definedName>
    <definedName name="Табл59">#REF!</definedName>
    <definedName name="Табл59ошибка">#REF!</definedName>
    <definedName name="Табл5ошибка">'[1]Табл1-1'!#REF!</definedName>
    <definedName name="Табл60">#REF!</definedName>
    <definedName name="Табл60ошибка">#REF!</definedName>
    <definedName name="Табл61">#REF!</definedName>
    <definedName name="Табл61ошибка">#REF!</definedName>
    <definedName name="Табл62">#REF!</definedName>
    <definedName name="Табл62ошибка">#REF!</definedName>
    <definedName name="Табл63ошибка">'[1]Табл5-13'!#REF!</definedName>
    <definedName name="Табл64">#REF!</definedName>
    <definedName name="Табл64ошибка">#REF!</definedName>
    <definedName name="Табл64ошибка2">#REF!</definedName>
    <definedName name="Табл65">#REF!</definedName>
    <definedName name="Табл65ошибка">#REF!</definedName>
    <definedName name="Табл65ошибка2">#REF!</definedName>
    <definedName name="Табл66">#REF!</definedName>
    <definedName name="Табл66ошибка">#REF!</definedName>
    <definedName name="Табл66ошибка2">#REF!</definedName>
    <definedName name="Табл6ошибка">'[1]Табл1-4'!#REF!</definedName>
    <definedName name="Табл7">#REF!</definedName>
    <definedName name="Табл7ошибка">#REF!</definedName>
    <definedName name="Табл8">#REF!</definedName>
    <definedName name="Табл8ошибка">#REF!</definedName>
    <definedName name="Табл9">#REF!</definedName>
    <definedName name="Табл9ошибка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BC14" i="2" s="1"/>
  <c r="G15" i="2"/>
  <c r="BC15" i="2" s="1"/>
  <c r="G22" i="2"/>
  <c r="BC22" i="2" s="1"/>
  <c r="G23" i="2"/>
  <c r="G9" i="2"/>
  <c r="BH9" i="2" s="1"/>
  <c r="G13" i="2"/>
  <c r="BC13" i="2" s="1"/>
  <c r="G16" i="2"/>
  <c r="BC16" i="2" s="1"/>
  <c r="G17" i="2"/>
  <c r="BC17" i="2" s="1"/>
  <c r="G19" i="2"/>
  <c r="BH19" i="2" s="1"/>
  <c r="G20" i="2"/>
  <c r="G21" i="2"/>
  <c r="BH21" i="2" s="1"/>
  <c r="G12" i="2"/>
  <c r="C8" i="2"/>
  <c r="F9" i="2"/>
  <c r="BF9" i="2" s="1"/>
  <c r="BJ11" i="2"/>
  <c r="BJ10" i="2" s="1"/>
  <c r="BI11" i="2"/>
  <c r="BI10" i="2" s="1"/>
  <c r="AR11" i="2"/>
  <c r="AS11" i="2"/>
  <c r="AS10" i="2" s="1"/>
  <c r="AT11" i="2"/>
  <c r="AT10" i="2" s="1"/>
  <c r="AQ11" i="2"/>
  <c r="AQ10" i="2" s="1"/>
  <c r="AJ11" i="2"/>
  <c r="AJ10" i="2" s="1"/>
  <c r="AK11" i="2"/>
  <c r="AK10" i="2" s="1"/>
  <c r="AL11" i="2"/>
  <c r="AL10" i="2" s="1"/>
  <c r="AI11" i="2"/>
  <c r="AI10" i="2" s="1"/>
  <c r="AB11" i="2"/>
  <c r="AB10" i="2" s="1"/>
  <c r="AC11" i="2"/>
  <c r="AC10" i="2" s="1"/>
  <c r="AD11" i="2"/>
  <c r="AD10" i="2" s="1"/>
  <c r="AA11" i="2"/>
  <c r="AA10" i="2" s="1"/>
  <c r="T11" i="2"/>
  <c r="T10" i="2" s="1"/>
  <c r="U11" i="2"/>
  <c r="V11" i="2"/>
  <c r="V10" i="2" s="1"/>
  <c r="S11" i="2"/>
  <c r="S10" i="2" s="1"/>
  <c r="L11" i="2"/>
  <c r="L10" i="2" s="1"/>
  <c r="M11" i="2"/>
  <c r="N11" i="2"/>
  <c r="N10" i="2" s="1"/>
  <c r="K11" i="2"/>
  <c r="K10" i="2" s="1"/>
  <c r="D11" i="2"/>
  <c r="D10" i="2" s="1"/>
  <c r="E11" i="2"/>
  <c r="E10" i="2" s="1"/>
  <c r="F11" i="2"/>
  <c r="C11" i="2"/>
  <c r="C10" i="2" s="1"/>
  <c r="BE11" i="2"/>
  <c r="AX23" i="2"/>
  <c r="AW23" i="2"/>
  <c r="AV23" i="2"/>
  <c r="AX22" i="2"/>
  <c r="AW22" i="2"/>
  <c r="AV22" i="2"/>
  <c r="AX21" i="2"/>
  <c r="AW21" i="2"/>
  <c r="AV21" i="2"/>
  <c r="AX20" i="2"/>
  <c r="AW20" i="2"/>
  <c r="AV20" i="2"/>
  <c r="AX19" i="2"/>
  <c r="AW19" i="2"/>
  <c r="AV19" i="2"/>
  <c r="AX18" i="2"/>
  <c r="AW18" i="2"/>
  <c r="AV18" i="2"/>
  <c r="AX17" i="2"/>
  <c r="AW17" i="2"/>
  <c r="AV17" i="2"/>
  <c r="AX16" i="2"/>
  <c r="AW16" i="2"/>
  <c r="AV16" i="2"/>
  <c r="AX15" i="2"/>
  <c r="AW15" i="2"/>
  <c r="AV15" i="2"/>
  <c r="AX14" i="2"/>
  <c r="AW14" i="2"/>
  <c r="AV14" i="2"/>
  <c r="AX13" i="2"/>
  <c r="AW13" i="2"/>
  <c r="AV13" i="2"/>
  <c r="AX12" i="2"/>
  <c r="AW12" i="2"/>
  <c r="AV12" i="2"/>
  <c r="AX9" i="2"/>
  <c r="AW9" i="2"/>
  <c r="AV9" i="2"/>
  <c r="AP23" i="2"/>
  <c r="AO23" i="2"/>
  <c r="AN23" i="2"/>
  <c r="AP22" i="2"/>
  <c r="AO22" i="2"/>
  <c r="AN22" i="2"/>
  <c r="AP21" i="2"/>
  <c r="AO21" i="2"/>
  <c r="AN21" i="2"/>
  <c r="AP20" i="2"/>
  <c r="AO20" i="2"/>
  <c r="AN20" i="2"/>
  <c r="AP19" i="2"/>
  <c r="AO19" i="2"/>
  <c r="AN19" i="2"/>
  <c r="AP18" i="2"/>
  <c r="AO18" i="2"/>
  <c r="AN18" i="2"/>
  <c r="AP17" i="2"/>
  <c r="AO17" i="2"/>
  <c r="AN17" i="2"/>
  <c r="AP16" i="2"/>
  <c r="AO16" i="2"/>
  <c r="AN16" i="2"/>
  <c r="AP15" i="2"/>
  <c r="AO15" i="2"/>
  <c r="AN15" i="2"/>
  <c r="AP14" i="2"/>
  <c r="AO14" i="2"/>
  <c r="AN14" i="2"/>
  <c r="AP13" i="2"/>
  <c r="AO13" i="2"/>
  <c r="AN13" i="2"/>
  <c r="AP12" i="2"/>
  <c r="AO12" i="2"/>
  <c r="AN12" i="2"/>
  <c r="AP9" i="2"/>
  <c r="AO9" i="2"/>
  <c r="AN9" i="2"/>
  <c r="AH23" i="2"/>
  <c r="AG23" i="2"/>
  <c r="AF23" i="2"/>
  <c r="AH22" i="2"/>
  <c r="AG22" i="2"/>
  <c r="AF22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9" i="2"/>
  <c r="AG9" i="2"/>
  <c r="AF9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Z17" i="2"/>
  <c r="Y17" i="2"/>
  <c r="X17" i="2"/>
  <c r="Z16" i="2"/>
  <c r="Y16" i="2"/>
  <c r="X16" i="2"/>
  <c r="Z15" i="2"/>
  <c r="Y15" i="2"/>
  <c r="X15" i="2"/>
  <c r="Z14" i="2"/>
  <c r="Y14" i="2"/>
  <c r="X14" i="2"/>
  <c r="Z13" i="2"/>
  <c r="Y13" i="2"/>
  <c r="X13" i="2"/>
  <c r="Z12" i="2"/>
  <c r="Y12" i="2"/>
  <c r="X12" i="2"/>
  <c r="Z9" i="2"/>
  <c r="Y9" i="2"/>
  <c r="X9" i="2"/>
  <c r="R23" i="2"/>
  <c r="Q23" i="2"/>
  <c r="P23" i="2"/>
  <c r="R22" i="2"/>
  <c r="Q22" i="2"/>
  <c r="P22" i="2"/>
  <c r="R21" i="2"/>
  <c r="Q21" i="2"/>
  <c r="P21" i="2"/>
  <c r="R20" i="2"/>
  <c r="Q20" i="2"/>
  <c r="P20" i="2"/>
  <c r="R19" i="2"/>
  <c r="Q19" i="2"/>
  <c r="P19" i="2"/>
  <c r="R18" i="2"/>
  <c r="Q18" i="2"/>
  <c r="P18" i="2"/>
  <c r="R17" i="2"/>
  <c r="Q17" i="2"/>
  <c r="P17" i="2"/>
  <c r="R16" i="2"/>
  <c r="Q16" i="2"/>
  <c r="P16" i="2"/>
  <c r="R15" i="2"/>
  <c r="Q15" i="2"/>
  <c r="P15" i="2"/>
  <c r="R14" i="2"/>
  <c r="Q14" i="2"/>
  <c r="P14" i="2"/>
  <c r="R13" i="2"/>
  <c r="Q13" i="2"/>
  <c r="P13" i="2"/>
  <c r="R12" i="2"/>
  <c r="Q12" i="2"/>
  <c r="P12" i="2"/>
  <c r="R9" i="2"/>
  <c r="Q9" i="2"/>
  <c r="P9" i="2"/>
  <c r="H12" i="2"/>
  <c r="H13" i="2"/>
  <c r="H14" i="2"/>
  <c r="H15" i="2"/>
  <c r="H16" i="2"/>
  <c r="H17" i="2"/>
  <c r="H18" i="2"/>
  <c r="H19" i="2"/>
  <c r="H20" i="2"/>
  <c r="H21" i="2"/>
  <c r="H22" i="2"/>
  <c r="H23" i="2"/>
  <c r="H9" i="2"/>
  <c r="J12" i="2"/>
  <c r="J13" i="2"/>
  <c r="J14" i="2"/>
  <c r="J15" i="2"/>
  <c r="J16" i="2"/>
  <c r="J17" i="2"/>
  <c r="J18" i="2"/>
  <c r="J19" i="2"/>
  <c r="J20" i="2"/>
  <c r="J21" i="2"/>
  <c r="J22" i="2"/>
  <c r="J23" i="2"/>
  <c r="I12" i="2"/>
  <c r="I13" i="2"/>
  <c r="I14" i="2"/>
  <c r="I15" i="2"/>
  <c r="I16" i="2"/>
  <c r="I17" i="2"/>
  <c r="I18" i="2"/>
  <c r="I19" i="2"/>
  <c r="I20" i="2"/>
  <c r="I21" i="2"/>
  <c r="I22" i="2"/>
  <c r="I23" i="2"/>
  <c r="I9" i="2"/>
  <c r="G18" i="2" l="1"/>
  <c r="BH18" i="2" s="1"/>
  <c r="BC23" i="2"/>
  <c r="AM11" i="2"/>
  <c r="AM10" i="2" s="1"/>
  <c r="AE11" i="2"/>
  <c r="AE10" i="2" s="1"/>
  <c r="W11" i="2"/>
  <c r="W10" i="2" s="1"/>
  <c r="BC18" i="2"/>
  <c r="BH20" i="2"/>
  <c r="BC20" i="2"/>
  <c r="BH23" i="2"/>
  <c r="BH15" i="2"/>
  <c r="BC21" i="2"/>
  <c r="O11" i="2"/>
  <c r="BC19" i="2"/>
  <c r="BC9" i="2"/>
  <c r="BH13" i="2"/>
  <c r="BH17" i="2"/>
  <c r="BH16" i="2"/>
  <c r="BH22" i="2"/>
  <c r="BH14" i="2"/>
  <c r="AU11" i="2"/>
  <c r="BG11" i="2"/>
  <c r="Z11" i="2"/>
  <c r="BF11" i="2"/>
  <c r="AX11" i="2"/>
  <c r="BB11" i="2"/>
  <c r="J9" i="2"/>
  <c r="AO10" i="2"/>
  <c r="AZ11" i="2"/>
  <c r="AX10" i="2"/>
  <c r="AW11" i="2"/>
  <c r="AR10" i="2"/>
  <c r="AV10" i="2" s="1"/>
  <c r="F10" i="2"/>
  <c r="J10" i="2" s="1"/>
  <c r="Y11" i="2"/>
  <c r="Q11" i="2"/>
  <c r="AG10" i="2"/>
  <c r="J11" i="2"/>
  <c r="AV11" i="2"/>
  <c r="AY10" i="2"/>
  <c r="AP10" i="2"/>
  <c r="AP11" i="2"/>
  <c r="AN11" i="2"/>
  <c r="AN10" i="2"/>
  <c r="AO11" i="2"/>
  <c r="AH10" i="2"/>
  <c r="AG11" i="2"/>
  <c r="AF11" i="2"/>
  <c r="AF10" i="2"/>
  <c r="AH11" i="2"/>
  <c r="X10" i="2"/>
  <c r="X11" i="2"/>
  <c r="U10" i="2"/>
  <c r="Y10" i="2" s="1"/>
  <c r="R11" i="2"/>
  <c r="P11" i="2"/>
  <c r="M10" i="2"/>
  <c r="P10" i="2"/>
  <c r="BA10" i="2"/>
  <c r="I10" i="2"/>
  <c r="I11" i="2"/>
  <c r="H11" i="2"/>
  <c r="BA11" i="2"/>
  <c r="AY11" i="2"/>
  <c r="H10" i="2"/>
  <c r="BE10" i="2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AY12" i="2"/>
  <c r="AZ12" i="2"/>
  <c r="BA12" i="2"/>
  <c r="BB12" i="2"/>
  <c r="AY13" i="2"/>
  <c r="AZ13" i="2"/>
  <c r="BA13" i="2"/>
  <c r="BB13" i="2"/>
  <c r="AY14" i="2"/>
  <c r="AZ14" i="2"/>
  <c r="BA14" i="2"/>
  <c r="BB14" i="2"/>
  <c r="AY15" i="2"/>
  <c r="AZ15" i="2"/>
  <c r="BA15" i="2"/>
  <c r="BB15" i="2"/>
  <c r="AY16" i="2"/>
  <c r="AZ16" i="2"/>
  <c r="BA16" i="2"/>
  <c r="BB16" i="2"/>
  <c r="AY17" i="2"/>
  <c r="AZ17" i="2"/>
  <c r="BA17" i="2"/>
  <c r="BB17" i="2"/>
  <c r="AY18" i="2"/>
  <c r="AZ18" i="2"/>
  <c r="BA18" i="2"/>
  <c r="BB18" i="2"/>
  <c r="AY19" i="2"/>
  <c r="AZ19" i="2"/>
  <c r="BA19" i="2"/>
  <c r="BB19" i="2"/>
  <c r="AY20" i="2"/>
  <c r="AZ20" i="2"/>
  <c r="BA20" i="2"/>
  <c r="BB20" i="2"/>
  <c r="AY21" i="2"/>
  <c r="AZ21" i="2"/>
  <c r="BA21" i="2"/>
  <c r="BB21" i="2"/>
  <c r="AY22" i="2"/>
  <c r="AZ22" i="2"/>
  <c r="BA22" i="2"/>
  <c r="BB22" i="2"/>
  <c r="AY23" i="2"/>
  <c r="AZ23" i="2"/>
  <c r="BA23" i="2"/>
  <c r="BB23" i="2"/>
  <c r="AZ9" i="2"/>
  <c r="BA9" i="2"/>
  <c r="BB9" i="2"/>
  <c r="AY9" i="2"/>
  <c r="O10" i="2" l="1"/>
  <c r="G11" i="2"/>
  <c r="BH11" i="2"/>
  <c r="BC12" i="2"/>
  <c r="BH12" i="2"/>
  <c r="AU10" i="2"/>
  <c r="BG10" i="2"/>
  <c r="AW10" i="2"/>
  <c r="BB10" i="2"/>
  <c r="BF10" i="2"/>
  <c r="AZ10" i="2"/>
  <c r="Z10" i="2"/>
  <c r="Q10" i="2"/>
  <c r="R10" i="2"/>
  <c r="G10" i="2" l="1"/>
  <c r="BH10" i="2"/>
  <c r="BC10" i="2"/>
  <c r="BC11" i="2"/>
</calcChain>
</file>

<file path=xl/sharedStrings.xml><?xml version="1.0" encoding="utf-8"?>
<sst xmlns="http://schemas.openxmlformats.org/spreadsheetml/2006/main" count="92" uniqueCount="47">
  <si>
    <t>КОЛИЧЕСТВО ЮРИДИЧЕСКИХ ЛИЦ, СВЕДЕНИЯ О КОТОРЫХ СОДЕРЖАТСЯ В ЕГРЮЛ (кроме прекративших свою деятельность)  (единиц)</t>
  </si>
  <si>
    <t>КОЛИЧЕСТВО ИНДИВИДУАЛЬНЫХ ПРЕДПРИНИМАТЕЛЕЙ И КРЕСТЬЯНСКИХ (ФЕРМЕРСКИХ) ХОЗЯЙСТВ, СВЕДЕНИЯ О КОТОРЫХ СОДЕРЖАТСЯ В ЕГРИП (кроме прекративших свою деятельность)  (единиц)</t>
  </si>
  <si>
    <t>из них - индивидуальных предпринимателей (единиц)</t>
  </si>
  <si>
    <t>Сведения о количестве самозанятых граждан, зафиксировавших свой статус, с учетом введения налогового режима для самозанятых</t>
  </si>
  <si>
    <t>Республика Алтай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</si>
  <si>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</si>
  <si>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</si>
  <si>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</si>
  <si>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</si>
  <si>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Марий Эл</t>
  </si>
  <si>
    <t>Республика Тыва</t>
  </si>
  <si>
    <t>Кировская область</t>
  </si>
  <si>
    <t>Курганская область</t>
  </si>
  <si>
    <t>Псковская область</t>
  </si>
  <si>
    <t>Тамбовская область</t>
  </si>
  <si>
    <t>Республика Крым</t>
  </si>
  <si>
    <t>№ п/п</t>
  </si>
  <si>
    <t>Территория</t>
  </si>
  <si>
    <t>Количество юридических лиц и индивидуальных предпринимателей, сведения о которых содержатся в Едином реестре субъектов малого и среднего предпринимательства</t>
  </si>
  <si>
    <t>на 10.01.2018</t>
  </si>
  <si>
    <t>на 10.01.2019</t>
  </si>
  <si>
    <t>на 10.01.2020</t>
  </si>
  <si>
    <t>на 10.01.2021</t>
  </si>
  <si>
    <t>на 31.12.2020</t>
  </si>
  <si>
    <t>Российская федерация</t>
  </si>
  <si>
    <t>Уд.вес, %</t>
  </si>
  <si>
    <t>КФХС (единиц)</t>
  </si>
  <si>
    <t>на 31.03.2020</t>
  </si>
  <si>
    <t>на 01.01.2018</t>
  </si>
  <si>
    <t>на 01.01.2020</t>
  </si>
  <si>
    <t>на 01.01.2021</t>
  </si>
  <si>
    <t>Общее количество хозяйствующих субъеков</t>
  </si>
  <si>
    <t>единиц</t>
  </si>
  <si>
    <t>Уд.вес МСП в общем количестве хозяйствующих субъектов</t>
  </si>
  <si>
    <t>9на 01.01.2019</t>
  </si>
  <si>
    <t>Приложение 7.6.</t>
  </si>
  <si>
    <r>
      <rPr>
        <i/>
        <u/>
        <sz val="10"/>
        <color theme="1"/>
        <rFont val="Times New Roman"/>
        <family val="1"/>
        <charset val="204"/>
      </rPr>
      <t>Справочно:</t>
    </r>
    <r>
      <rPr>
        <sz val="10"/>
        <color theme="1"/>
        <rFont val="Times New Roman"/>
        <family val="1"/>
        <charset val="204"/>
      </rPr>
      <t xml:space="preserve">
Поступления налога на профессиональный доход
(ф. № 1-НМ, 
млн рублей)</t>
    </r>
  </si>
  <si>
    <t>Темп роста, %</t>
  </si>
  <si>
    <t>2018 год
к 2017 году</t>
  </si>
  <si>
    <t>2019 год
к 2018 году</t>
  </si>
  <si>
    <t>2020 год
к 2019 году</t>
  </si>
  <si>
    <t>12-ть субъектов - ВСЕГО:</t>
  </si>
  <si>
    <t>Российская федерация (без учета 12-ти сбъектов)</t>
  </si>
  <si>
    <t>на 10.07.2021</t>
  </si>
  <si>
    <t>на 01.09.2021</t>
  </si>
  <si>
    <t>на 31.08.2021</t>
  </si>
  <si>
    <t>на 10.09.2021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</si>
</sst>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ahoma"/>
      <family val="2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2" applyFont="1"/>
    <xf numFmtId="164" fontId="3" fillId="0" borderId="1" xfId="3" applyNumberFormat="1" applyFont="1" applyBorder="1" applyAlignment="1">
      <alignment horizontal="right" vertical="center"/>
    </xf>
    <xf numFmtId="164" fontId="2" fillId="0" borderId="1" xfId="3" applyNumberFormat="1" applyFont="1" applyBorder="1" applyAlignment="1" applyProtection="1">
      <alignment horizontal="right" vertical="center" wrapText="1"/>
      <protection locked="0"/>
    </xf>
    <xf numFmtId="3" fontId="3" fillId="0" borderId="1" xfId="2" applyNumberFormat="1" applyFont="1" applyBorder="1"/>
    <xf numFmtId="0" fontId="3" fillId="0" borderId="1" xfId="2" applyFont="1" applyBorder="1"/>
    <xf numFmtId="165" fontId="4" fillId="0" borderId="0" xfId="1" applyNumberFormat="1" applyFont="1"/>
    <xf numFmtId="0" fontId="4" fillId="0" borderId="0" xfId="2" applyFont="1" applyAlignment="1">
      <alignment horizontal="right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horizontal="right" vertical="top"/>
    </xf>
    <xf numFmtId="0" fontId="7" fillId="0" borderId="0" xfId="2" applyFont="1" applyAlignment="1">
      <alignment horizontal="right"/>
    </xf>
    <xf numFmtId="165" fontId="3" fillId="0" borderId="1" xfId="1" applyNumberFormat="1" applyFont="1" applyBorder="1"/>
    <xf numFmtId="164" fontId="3" fillId="0" borderId="1" xfId="2" applyNumberFormat="1" applyFont="1" applyBorder="1"/>
    <xf numFmtId="0" fontId="4" fillId="0" borderId="0" xfId="2" applyFont="1" applyAlignment="1">
      <alignment horizontal="right" vertical="center"/>
    </xf>
    <xf numFmtId="0" fontId="7" fillId="0" borderId="0" xfId="2" applyFont="1"/>
    <xf numFmtId="165" fontId="10" fillId="0" borderId="1" xfId="1" applyNumberFormat="1" applyFont="1" applyBorder="1" applyAlignment="1">
      <alignment horizontal="right" vertical="center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>
      <alignment vertical="center" wrapText="1"/>
    </xf>
    <xf numFmtId="0" fontId="2" fillId="0" borderId="1" xfId="2" applyFont="1" applyBorder="1" applyAlignment="1" applyProtection="1">
      <alignment horizontal="left" vertical="center" wrapText="1"/>
      <protection locked="0"/>
    </xf>
    <xf numFmtId="3" fontId="3" fillId="0" borderId="1" xfId="3" applyNumberFormat="1" applyFont="1" applyBorder="1" applyAlignment="1">
      <alignment horizontal="right" vertical="center"/>
    </xf>
    <xf numFmtId="0" fontId="2" fillId="0" borderId="1" xfId="2" applyFont="1" applyBorder="1" applyAlignment="1" applyProtection="1">
      <alignment horizontal="center" vertical="center" wrapText="1"/>
      <protection locked="0"/>
    </xf>
    <xf numFmtId="165" fontId="4" fillId="0" borderId="0" xfId="2" applyNumberFormat="1" applyFont="1"/>
    <xf numFmtId="165" fontId="7" fillId="0" borderId="1" xfId="1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 textRotation="90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>
      <alignment horizontal="center" vertical="center" textRotation="90" wrapText="1"/>
    </xf>
    <xf numFmtId="0" fontId="10" fillId="0" borderId="6" xfId="2" applyFont="1" applyBorder="1" applyAlignment="1">
      <alignment horizontal="center" vertical="center" textRotation="90" wrapText="1"/>
    </xf>
    <xf numFmtId="0" fontId="10" fillId="0" borderId="7" xfId="2" applyFont="1" applyBorder="1" applyAlignment="1">
      <alignment horizontal="center" vertical="center" textRotation="90" wrapText="1"/>
    </xf>
    <xf numFmtId="14" fontId="3" fillId="0" borderId="1" xfId="2" applyNumberFormat="1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3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3" fontId="2" fillId="0" borderId="1" xfId="3" applyNumberFormat="1" applyFont="1" applyBorder="1" applyAlignment="1" applyProtection="1">
      <alignment horizontal="right" vertical="center" wrapText="1"/>
      <protection locked="0"/>
    </xf>
  </cellXfs>
  <cellStyles count="6">
    <cellStyle name="Обычный" xfId="0" builtinId="0"/>
    <cellStyle name="Обычный 2" xfId="2" xr:uid="{262CB000-B37C-479A-AA00-FD2E2918B23A}"/>
    <cellStyle name="Обычный 3" xfId="3" xr:uid="{00459B47-4FC5-474F-A6CF-07A9A0C9051F}"/>
    <cellStyle name="Обычный 4" xfId="4" xr:uid="{B038ECB4-5747-4245-A725-703A26F665B6}"/>
    <cellStyle name="Процентный" xfId="1" builtinId="5"/>
    <cellStyle name="Процентный 2" xfId="5" xr:uid="{9C8F0045-2ED4-4592-ABEE-F991BD258B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7.87.19\uis2007\dxls\tr_zan\god2001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khonov\&#1084;&#1086;&#1080;%20&#1076;&#1086;&#1082;&#1091;&#1084;&#1077;&#1085;&#1090;\Projekts\Lab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-1"/>
      <sheetName val="Табл1-2"/>
      <sheetName val="Табл1-3"/>
      <sheetName val="Табл1-4"/>
      <sheetName val="Табл2-20"/>
      <sheetName val="Табл2-21"/>
      <sheetName val="Табл2-23"/>
      <sheetName val="Табл2-24"/>
      <sheetName val="Табл2-29"/>
      <sheetName val="Табл2-30"/>
      <sheetName val="Табл2-44"/>
      <sheetName val="Табл2-57"/>
      <sheetName val="Табл3-3"/>
      <sheetName val="Табл3-4"/>
      <sheetName val="Табл3-23"/>
      <sheetName val="Табл3-25"/>
      <sheetName val="Табл4-1"/>
      <sheetName val="Табл4-21"/>
      <sheetName val="Табл4-27"/>
      <sheetName val="Табл4-31"/>
      <sheetName val="Табл4-32"/>
      <sheetName val="Табл4-36"/>
      <sheetName val="Табл4-37"/>
      <sheetName val="Табл4-51"/>
      <sheetName val="Табл5-13"/>
      <sheetName val="Табл6-1"/>
      <sheetName val="Табл6-9"/>
      <sheetName val="Табл6-15"/>
      <sheetName val="Табл6-18"/>
      <sheetName val="Табл6-22"/>
      <sheetName val="Табл6-23"/>
      <sheetName val="Таб.7-1"/>
      <sheetName val="Таб.7-18"/>
      <sheetName val="таб.2.47."/>
      <sheetName val="Лист9"/>
      <sheetName val="Лист10"/>
      <sheetName val="Лист11"/>
      <sheetName val="Лист12"/>
      <sheetName val="Лист13"/>
      <sheetName val="Лист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Справка"/>
      <sheetName val="Контроль"/>
      <sheetName val="Ошибки"/>
      <sheetName val="Протокол"/>
      <sheetName val="Период"/>
      <sheetName val="Log"/>
      <sheetName val="Табл1"/>
      <sheetName val="Табл2"/>
      <sheetName val="Табл3"/>
      <sheetName val="Табл4"/>
      <sheetName val="Табл5"/>
      <sheetName val="Табл6"/>
      <sheetName val="Табл7"/>
      <sheetName val="Табл8"/>
      <sheetName val="Табл9"/>
      <sheetName val="Табл10"/>
      <sheetName val="Табл11"/>
      <sheetName val="Табл12"/>
      <sheetName val="Табл13"/>
      <sheetName val="Табл14"/>
      <sheetName val="Табл15"/>
      <sheetName val="Табл16"/>
      <sheetName val="Табл17"/>
      <sheetName val="Табл18"/>
      <sheetName val="Табл19"/>
      <sheetName val="Табл20"/>
      <sheetName val="Табл21"/>
      <sheetName val="Табл22"/>
      <sheetName val="Табл23"/>
      <sheetName val="Табл24"/>
      <sheetName val="Табл25"/>
      <sheetName val="Табл26"/>
      <sheetName val="Табл27"/>
      <sheetName val="Табл28"/>
      <sheetName val="Табл29"/>
      <sheetName val="Табл30"/>
      <sheetName val="Табл31"/>
      <sheetName val="Табл32"/>
      <sheetName val="Табл33"/>
      <sheetName val="Табл34"/>
      <sheetName val="Табл35"/>
      <sheetName val="Табл36"/>
      <sheetName val="Табл37"/>
      <sheetName val="Табл38"/>
      <sheetName val="Табл39"/>
      <sheetName val="Табл40"/>
      <sheetName val="Табл41"/>
      <sheetName val="Табл42"/>
      <sheetName val="Табл43"/>
      <sheetName val="Табл44"/>
      <sheetName val="Табл45"/>
      <sheetName val="Табл46"/>
      <sheetName val="Табл47"/>
      <sheetName val="Табл48"/>
      <sheetName val="Табл49"/>
      <sheetName val="Табл50"/>
      <sheetName val="Табл51"/>
      <sheetName val="Табл52"/>
      <sheetName val="Табл53"/>
      <sheetName val="Табл54"/>
      <sheetName val="Табл55"/>
      <sheetName val="Табл56"/>
      <sheetName val="Табл57"/>
      <sheetName val="Табл58"/>
      <sheetName val="Табл59"/>
      <sheetName val="Табл60"/>
      <sheetName val="Табл61"/>
      <sheetName val="Табл62"/>
      <sheetName val="Табл63"/>
      <sheetName val="Табл64"/>
      <sheetName val="Табл65"/>
      <sheetName val="Табл66"/>
      <sheetName val="График1"/>
      <sheetName val="График2"/>
      <sheetName val="График3"/>
      <sheetName val="График4"/>
      <sheetName val="График5"/>
      <sheetName val="График6"/>
      <sheetName val="График7"/>
      <sheetName val="Схема1"/>
      <sheetName val="Карт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O7" t="str">
            <v/>
          </cell>
        </row>
        <row r="8">
          <cell r="O8" t="str">
            <v/>
          </cell>
        </row>
        <row r="9">
          <cell r="O9" t="str">
            <v/>
          </cell>
        </row>
        <row r="10">
          <cell r="O10" t="str">
            <v/>
          </cell>
        </row>
        <row r="11">
          <cell r="O11" t="str">
            <v/>
          </cell>
        </row>
        <row r="17">
          <cell r="O17" t="str">
            <v/>
          </cell>
        </row>
        <row r="18">
          <cell r="O18" t="str">
            <v/>
          </cell>
        </row>
        <row r="19">
          <cell r="O19" t="str">
            <v/>
          </cell>
        </row>
        <row r="20">
          <cell r="O20" t="str">
            <v/>
          </cell>
        </row>
        <row r="21">
          <cell r="O21" t="str">
            <v/>
          </cell>
        </row>
        <row r="27">
          <cell r="O27" t="str">
            <v/>
          </cell>
        </row>
        <row r="28">
          <cell r="O28" t="str">
            <v/>
          </cell>
        </row>
        <row r="29">
          <cell r="O29" t="str">
            <v/>
          </cell>
        </row>
        <row r="30">
          <cell r="O30" t="str">
            <v/>
          </cell>
        </row>
        <row r="31">
          <cell r="O31" t="str">
            <v/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A7" t="str">
            <v>Всего</v>
          </cell>
        </row>
        <row r="8">
          <cell r="A8" t="str">
            <v>1995 март</v>
          </cell>
          <cell r="B8">
            <v>100</v>
          </cell>
          <cell r="C8">
            <v>2.3246077355103969</v>
          </cell>
          <cell r="D8">
            <v>10.273682966982486</v>
          </cell>
          <cell r="E8">
            <v>11.490585061173071</v>
          </cell>
          <cell r="F8">
            <v>15.121768239793477</v>
          </cell>
          <cell r="G8">
            <v>16.729957590959625</v>
          </cell>
          <cell r="H8">
            <v>15.403057922096016</v>
          </cell>
          <cell r="I8">
            <v>11.487959480540809</v>
          </cell>
          <cell r="J8">
            <v>7.2813509459853245</v>
          </cell>
          <cell r="K8">
            <v>6.9794459438793286</v>
          </cell>
          <cell r="L8">
            <v>2.9075841130794648</v>
          </cell>
          <cell r="M8" t="str">
            <v/>
          </cell>
        </row>
        <row r="9">
          <cell r="A9" t="str">
            <v>1995 октябрь</v>
          </cell>
          <cell r="B9">
            <v>100</v>
          </cell>
          <cell r="C9">
            <v>2.8798585167015722</v>
          </cell>
          <cell r="D9">
            <v>10.611720633764669</v>
          </cell>
          <cell r="E9">
            <v>11.477151827705557</v>
          </cell>
          <cell r="F9">
            <v>13.454813132067937</v>
          </cell>
          <cell r="G9">
            <v>16.625708178519353</v>
          </cell>
          <cell r="H9">
            <v>15.79038864876544</v>
          </cell>
          <cell r="I9">
            <v>13.460894111161549</v>
          </cell>
          <cell r="J9">
            <v>5.9840866113657185</v>
          </cell>
          <cell r="K9">
            <v>6.7302092856117985</v>
          </cell>
          <cell r="L9">
            <v>2.9851690543364047</v>
          </cell>
          <cell r="M9" t="str">
            <v/>
          </cell>
        </row>
        <row r="10">
          <cell r="A10" t="str">
            <v>1996 март</v>
          </cell>
          <cell r="B10">
            <v>100</v>
          </cell>
          <cell r="C10">
            <v>2.3639137488123874</v>
          </cell>
          <cell r="D10">
            <v>10.449418306211587</v>
          </cell>
          <cell r="E10">
            <v>11.714346613123446</v>
          </cell>
          <cell r="F10">
            <v>13.551141433109178</v>
          </cell>
          <cell r="G10">
            <v>16.807342800858187</v>
          </cell>
          <cell r="H10">
            <v>15.99490243595462</v>
          </cell>
          <cell r="I10">
            <v>13.5701420736505</v>
          </cell>
          <cell r="J10">
            <v>6.0762481393140568</v>
          </cell>
          <cell r="K10">
            <v>6.6671785915094475</v>
          </cell>
          <cell r="L10">
            <v>2.8053658574565907</v>
          </cell>
          <cell r="M10" t="str">
            <v/>
          </cell>
        </row>
        <row r="11">
          <cell r="A11" t="str">
            <v>1997 октябрь</v>
          </cell>
          <cell r="B11">
            <v>100</v>
          </cell>
          <cell r="C11">
            <v>1.7487928550389944</v>
          </cell>
          <cell r="D11">
            <v>10.014112665941298</v>
          </cell>
          <cell r="E11">
            <v>11.732461282318315</v>
          </cell>
          <cell r="F11">
            <v>13.668308124400017</v>
          </cell>
          <cell r="G11">
            <v>16.9238602481099</v>
          </cell>
          <cell r="H11">
            <v>16.183408219315076</v>
          </cell>
          <cell r="I11">
            <v>13.85969984301733</v>
          </cell>
          <cell r="J11">
            <v>6.4107217028531212</v>
          </cell>
          <cell r="K11">
            <v>6.7109367958463775</v>
          </cell>
          <cell r="L11">
            <v>2.7476982631595668</v>
          </cell>
          <cell r="M11" t="str">
            <v/>
          </cell>
        </row>
        <row r="12">
          <cell r="A12" t="str">
            <v>1998 октябрь</v>
          </cell>
          <cell r="B12">
            <v>100</v>
          </cell>
          <cell r="C12">
            <v>1.4467536232526683</v>
          </cell>
          <cell r="D12">
            <v>9.5086053333844003</v>
          </cell>
          <cell r="E12">
            <v>11.839224331116029</v>
          </cell>
          <cell r="F12">
            <v>13.793517926422021</v>
          </cell>
          <cell r="G12">
            <v>17.252743893774763</v>
          </cell>
          <cell r="H12">
            <v>16.402475282540905</v>
          </cell>
          <cell r="I12">
            <v>14.047675272207817</v>
          </cell>
          <cell r="J12">
            <v>6.480551388687755</v>
          </cell>
          <cell r="K12">
            <v>6.6617262432078883</v>
          </cell>
          <cell r="L12">
            <v>2.5667267054057525</v>
          </cell>
          <cell r="M12" t="str">
            <v/>
          </cell>
        </row>
        <row r="13">
          <cell r="A13" t="str">
            <v>1999 февраль</v>
          </cell>
          <cell r="B13">
            <v>100</v>
          </cell>
          <cell r="C13">
            <v>1.8895649599332576</v>
          </cell>
          <cell r="D13">
            <v>9.5662350555821405</v>
          </cell>
          <cell r="E13">
            <v>11.631900638182962</v>
          </cell>
          <cell r="F13">
            <v>13.817511246832813</v>
          </cell>
          <cell r="G13">
            <v>16.872394647484988</v>
          </cell>
          <cell r="H13">
            <v>16.378628866596454</v>
          </cell>
          <cell r="I13">
            <v>13.673213776816402</v>
          </cell>
          <cell r="J13">
            <v>6.4282757307996414</v>
          </cell>
          <cell r="K13">
            <v>6.7312264906550476</v>
          </cell>
          <cell r="L13">
            <v>3.0110485871162944</v>
          </cell>
          <cell r="M13" t="str">
            <v/>
          </cell>
        </row>
        <row r="14">
          <cell r="A14" t="str">
            <v>1999 май</v>
          </cell>
          <cell r="B14">
            <v>100</v>
          </cell>
          <cell r="C14">
            <v>1.9579123170109483</v>
          </cell>
          <cell r="D14">
            <v>9.5624514055305507</v>
          </cell>
          <cell r="E14">
            <v>11.587345819616719</v>
          </cell>
          <cell r="F14">
            <v>13.691583968578724</v>
          </cell>
          <cell r="G14">
            <v>16.855749179306276</v>
          </cell>
          <cell r="H14">
            <v>16.266282976263174</v>
          </cell>
          <cell r="I14">
            <v>13.80514596324859</v>
          </cell>
          <cell r="J14">
            <v>6.4298527494657796</v>
          </cell>
          <cell r="K14">
            <v>6.812478620745213</v>
          </cell>
          <cell r="L14">
            <v>3.0311970002340254</v>
          </cell>
          <cell r="M14" t="str">
            <v/>
          </cell>
        </row>
        <row r="15">
          <cell r="A15" t="str">
            <v>1999 август</v>
          </cell>
          <cell r="B15">
            <v>100</v>
          </cell>
          <cell r="C15">
            <v>2.1117574522923586</v>
          </cell>
          <cell r="D15">
            <v>9.8721579689262704</v>
          </cell>
          <cell r="E15">
            <v>11.857007814954219</v>
          </cell>
          <cell r="F15">
            <v>13.500509329026903</v>
          </cell>
          <cell r="G15">
            <v>16.657340963411571</v>
          </cell>
          <cell r="H15">
            <v>15.900002014076637</v>
          </cell>
          <cell r="I15">
            <v>13.61975795826956</v>
          </cell>
          <cell r="J15">
            <v>6.3342681478834875</v>
          </cell>
          <cell r="K15">
            <v>6.7976368482018765</v>
          </cell>
          <cell r="L15">
            <v>3.3495615029571164</v>
          </cell>
          <cell r="M15" t="str">
            <v/>
          </cell>
        </row>
        <row r="16">
          <cell r="A16" t="str">
            <v>Мужчины</v>
          </cell>
        </row>
        <row r="17">
          <cell r="A17" t="str">
            <v>1995 март</v>
          </cell>
          <cell r="B17">
            <v>100</v>
          </cell>
          <cell r="C17">
            <v>2.536713127562721</v>
          </cell>
          <cell r="D17">
            <v>10.724896086633894</v>
          </cell>
          <cell r="E17">
            <v>11.877751464575914</v>
          </cell>
          <cell r="F17">
            <v>15.038711379765148</v>
          </cell>
          <cell r="G17">
            <v>16.160852397879331</v>
          </cell>
          <cell r="H17">
            <v>14.420519301474632</v>
          </cell>
          <cell r="I17">
            <v>10.681942327428533</v>
          </cell>
          <cell r="J17">
            <v>6.821411256586269</v>
          </cell>
          <cell r="K17">
            <v>8.5519416997450204</v>
          </cell>
          <cell r="L17">
            <v>3.1852609583485365</v>
          </cell>
          <cell r="M17" t="str">
            <v/>
          </cell>
        </row>
        <row r="18">
          <cell r="A18" t="str">
            <v>1995 октябрь</v>
          </cell>
          <cell r="B18">
            <v>100</v>
          </cell>
          <cell r="C18">
            <v>3.119498605842101</v>
          </cell>
          <cell r="D18">
            <v>11.003612279784502</v>
          </cell>
          <cell r="E18">
            <v>11.962570224674693</v>
          </cell>
          <cell r="F18">
            <v>13.418335817621893</v>
          </cell>
          <cell r="G18">
            <v>16.063796737727969</v>
          </cell>
          <cell r="H18">
            <v>14.756041343313763</v>
          </cell>
          <cell r="I18">
            <v>12.476489761753971</v>
          </cell>
          <cell r="J18">
            <v>5.6496959043723383</v>
          </cell>
          <cell r="K18">
            <v>8.2706485963693392</v>
          </cell>
          <cell r="L18">
            <v>3.2793107285394316</v>
          </cell>
          <cell r="M18" t="str">
            <v/>
          </cell>
        </row>
        <row r="19">
          <cell r="A19" t="str">
            <v>1996 март</v>
          </cell>
          <cell r="B19">
            <v>100</v>
          </cell>
          <cell r="C19">
            <v>2.4394686557071465</v>
          </cell>
          <cell r="D19">
            <v>10.956283072170567</v>
          </cell>
          <cell r="E19">
            <v>12.289464057415627</v>
          </cell>
          <cell r="F19">
            <v>13.519618445946142</v>
          </cell>
          <cell r="G19">
            <v>16.20694581917942</v>
          </cell>
          <cell r="H19">
            <v>14.934445904308662</v>
          </cell>
          <cell r="I19">
            <v>12.616770081175453</v>
          </cell>
          <cell r="J19">
            <v>5.7202578800723165</v>
          </cell>
          <cell r="K19">
            <v>8.2002592458135357</v>
          </cell>
          <cell r="L19">
            <v>3.1164868382111304</v>
          </cell>
          <cell r="M19" t="str">
            <v/>
          </cell>
        </row>
        <row r="20">
          <cell r="A20" t="str">
            <v>1997 октябрь</v>
          </cell>
          <cell r="B20">
            <v>100</v>
          </cell>
          <cell r="C20">
            <v>1.6963466630468922</v>
          </cell>
          <cell r="D20">
            <v>10.538487964284229</v>
          </cell>
          <cell r="E20">
            <v>12.506400139626187</v>
          </cell>
          <cell r="F20">
            <v>13.79483312774148</v>
          </cell>
          <cell r="G20">
            <v>16.437152120468362</v>
          </cell>
          <cell r="H20">
            <v>15.165022330227618</v>
          </cell>
          <cell r="I20">
            <v>12.754823489981829</v>
          </cell>
          <cell r="J20">
            <v>5.9531504302352785</v>
          </cell>
          <cell r="K20">
            <v>8.2060478639453862</v>
          </cell>
          <cell r="L20">
            <v>2.9477358704427385</v>
          </cell>
          <cell r="M20" t="str">
            <v/>
          </cell>
        </row>
        <row r="21">
          <cell r="A21" t="str">
            <v>1998 октябрь</v>
          </cell>
          <cell r="B21">
            <v>100</v>
          </cell>
          <cell r="C21">
            <v>1.39453306592131</v>
          </cell>
          <cell r="D21">
            <v>10.022783525162186</v>
          </cell>
          <cell r="E21">
            <v>12.659595609888623</v>
          </cell>
          <cell r="F21">
            <v>13.94447626926209</v>
          </cell>
          <cell r="G21">
            <v>16.68139440537</v>
          </cell>
          <cell r="H21">
            <v>15.341922006804451</v>
          </cell>
          <cell r="I21">
            <v>12.908774098716224</v>
          </cell>
          <cell r="J21">
            <v>6.0236205807647361</v>
          </cell>
          <cell r="K21">
            <v>8.1468135083458968</v>
          </cell>
          <cell r="L21">
            <v>2.876086929764484</v>
          </cell>
          <cell r="M21" t="str">
            <v/>
          </cell>
        </row>
        <row r="22">
          <cell r="A22" t="str">
            <v>1999 февраль</v>
          </cell>
          <cell r="B22">
            <v>100</v>
          </cell>
          <cell r="C22">
            <v>2.1896510623499661</v>
          </cell>
          <cell r="D22">
            <v>10.437564600463554</v>
          </cell>
          <cell r="E22">
            <v>12.309597962849958</v>
          </cell>
          <cell r="F22">
            <v>13.919076064129861</v>
          </cell>
          <cell r="G22">
            <v>16.262634023386077</v>
          </cell>
          <cell r="H22">
            <v>15.341689889145149</v>
          </cell>
          <cell r="I22">
            <v>12.569754624567578</v>
          </cell>
          <cell r="J22">
            <v>5.8504959251606854</v>
          </cell>
          <cell r="K22">
            <v>7.869345763087491</v>
          </cell>
          <cell r="L22">
            <v>3.2501900848596779</v>
          </cell>
          <cell r="M22" t="str">
            <v/>
          </cell>
        </row>
        <row r="23">
          <cell r="A23" t="str">
            <v>1999 май</v>
          </cell>
          <cell r="B23">
            <v>100</v>
          </cell>
          <cell r="C23">
            <v>2.1670982504500933</v>
          </cell>
          <cell r="D23">
            <v>10.254951727415653</v>
          </cell>
          <cell r="E23">
            <v>12.200272807982445</v>
          </cell>
          <cell r="F23">
            <v>13.931026072587871</v>
          </cell>
          <cell r="G23">
            <v>16.230651724167526</v>
          </cell>
          <cell r="H23">
            <v>15.197389659652462</v>
          </cell>
          <cell r="I23">
            <v>12.635129994096344</v>
          </cell>
          <cell r="J23">
            <v>6.076052583324608</v>
          </cell>
          <cell r="K23">
            <v>8.1452842647959383</v>
          </cell>
          <cell r="L23">
            <v>3.1621429155270593</v>
          </cell>
          <cell r="M23" t="str">
            <v/>
          </cell>
        </row>
        <row r="24">
          <cell r="A24" t="str">
            <v>1999 август</v>
          </cell>
          <cell r="B24">
            <v>100</v>
          </cell>
          <cell r="C24">
            <v>2.4529746586473378</v>
          </cell>
          <cell r="D24">
            <v>10.492804278893033</v>
          </cell>
          <cell r="E24">
            <v>12.298449013506628</v>
          </cell>
          <cell r="F24">
            <v>13.796152700468385</v>
          </cell>
          <cell r="G24">
            <v>16.153818525765839</v>
          </cell>
          <cell r="H24">
            <v>14.990492035641324</v>
          </cell>
          <cell r="I24">
            <v>12.651195824395483</v>
          </cell>
          <cell r="J24">
            <v>5.8699509739450573</v>
          </cell>
          <cell r="K24">
            <v>7.7567020283752663</v>
          </cell>
          <cell r="L24">
            <v>3.5374599603616455</v>
          </cell>
          <cell r="M24" t="str">
            <v/>
          </cell>
        </row>
        <row r="25">
          <cell r="A25" t="str">
            <v>Женщины</v>
          </cell>
        </row>
        <row r="26">
          <cell r="A26" t="str">
            <v>1995 март</v>
          </cell>
          <cell r="B26">
            <v>100</v>
          </cell>
          <cell r="C26">
            <v>2.0882336644570287</v>
          </cell>
          <cell r="D26">
            <v>9.7708429355589423</v>
          </cell>
          <cell r="E26">
            <v>11.059119844462106</v>
          </cell>
          <cell r="F26">
            <v>15.214328301298007</v>
          </cell>
          <cell r="G26">
            <v>17.364178673433646</v>
          </cell>
          <cell r="H26">
            <v>16.49801666631382</v>
          </cell>
          <cell r="I26">
            <v>12.386199520440385</v>
          </cell>
          <cell r="J26">
            <v>7.7939160239888912</v>
          </cell>
          <cell r="K26">
            <v>5.2270283370868356</v>
          </cell>
          <cell r="L26">
            <v>2.5981360329603369</v>
          </cell>
          <cell r="M26" t="str">
            <v/>
          </cell>
        </row>
        <row r="27">
          <cell r="A27" t="str">
            <v>1995 октябрь</v>
          </cell>
          <cell r="B27">
            <v>100</v>
          </cell>
          <cell r="C27">
            <v>2.6142994554810093</v>
          </cell>
          <cell r="D27">
            <v>10.177442804915342</v>
          </cell>
          <cell r="E27">
            <v>10.939231589649223</v>
          </cell>
          <cell r="F27">
            <v>13.495235756741799</v>
          </cell>
          <cell r="G27">
            <v>17.248394788430222</v>
          </cell>
          <cell r="H27">
            <v>16.936608800814746</v>
          </cell>
          <cell r="I27">
            <v>14.551769581237075</v>
          </cell>
          <cell r="J27">
            <v>6.35464431958777</v>
          </cell>
          <cell r="K27">
            <v>5.0231592728231078</v>
          </cell>
          <cell r="L27">
            <v>2.6592136303197065</v>
          </cell>
          <cell r="M27" t="str">
            <v/>
          </cell>
        </row>
        <row r="28">
          <cell r="A28" t="str">
            <v>1996 март</v>
          </cell>
          <cell r="B28">
            <v>100</v>
          </cell>
          <cell r="C28">
            <v>2.280141633030996</v>
          </cell>
          <cell r="D28">
            <v>9.8874278862039482</v>
          </cell>
          <cell r="E28">
            <v>11.076680482474229</v>
          </cell>
          <cell r="F28">
            <v>13.586092800782435</v>
          </cell>
          <cell r="G28">
            <v>17.473037823605686</v>
          </cell>
          <cell r="H28">
            <v>17.170692215881417</v>
          </cell>
          <cell r="I28">
            <v>14.627201002299588</v>
          </cell>
          <cell r="J28">
            <v>6.4709552263836772</v>
          </cell>
          <cell r="K28">
            <v>4.9673629825316743</v>
          </cell>
          <cell r="L28">
            <v>2.4604079468063511</v>
          </cell>
          <cell r="M28" t="str">
            <v/>
          </cell>
        </row>
        <row r="29">
          <cell r="A29" t="str">
            <v>1997 октябрь</v>
          </cell>
          <cell r="B29">
            <v>100</v>
          </cell>
          <cell r="C29">
            <v>1.8069266060585956</v>
          </cell>
          <cell r="D29">
            <v>9.4328711710528346</v>
          </cell>
          <cell r="E29">
            <v>10.874592157293845</v>
          </cell>
          <cell r="F29">
            <v>13.52806204050675</v>
          </cell>
          <cell r="G29">
            <v>17.463349733176617</v>
          </cell>
          <cell r="H29">
            <v>17.312233582403408</v>
          </cell>
          <cell r="I29">
            <v>15.084395180754772</v>
          </cell>
          <cell r="J29">
            <v>6.917914569021427</v>
          </cell>
          <cell r="K29">
            <v>5.0536875032265103</v>
          </cell>
          <cell r="L29">
            <v>2.525967456505239</v>
          </cell>
          <cell r="M29" t="str">
            <v/>
          </cell>
        </row>
        <row r="30">
          <cell r="A30" t="str">
            <v>1998 октябрь</v>
          </cell>
          <cell r="B30">
            <v>100</v>
          </cell>
          <cell r="C30">
            <v>1.5049102429138133</v>
          </cell>
          <cell r="D30">
            <v>8.9359790140685877</v>
          </cell>
          <cell r="E30">
            <v>10.92559906783575</v>
          </cell>
          <cell r="F30">
            <v>13.625399710572289</v>
          </cell>
          <cell r="G30">
            <v>17.889040336953332</v>
          </cell>
          <cell r="H30">
            <v>17.583584727543879</v>
          </cell>
          <cell r="I30">
            <v>15.31603864792018</v>
          </cell>
          <cell r="J30">
            <v>6.9894228478569875</v>
          </cell>
          <cell r="K30">
            <v>5.0078247979550632</v>
          </cell>
          <cell r="L30">
            <v>2.2222006063801194</v>
          </cell>
          <cell r="M30" t="str">
            <v/>
          </cell>
        </row>
        <row r="31">
          <cell r="A31" t="str">
            <v>1999 февраль</v>
          </cell>
          <cell r="B31">
            <v>100</v>
          </cell>
          <cell r="C31">
            <v>1.5598405814157092</v>
          </cell>
          <cell r="D31">
            <v>8.6088478578536307</v>
          </cell>
          <cell r="E31">
            <v>10.887269922534104</v>
          </cell>
          <cell r="F31">
            <v>13.705915288230191</v>
          </cell>
          <cell r="G31">
            <v>17.542378832711588</v>
          </cell>
          <cell r="H31">
            <v>17.517982062720062</v>
          </cell>
          <cell r="I31">
            <v>14.8856570731391</v>
          </cell>
          <cell r="J31">
            <v>7.0631204830226206</v>
          </cell>
          <cell r="K31">
            <v>5.4806998359400394</v>
          </cell>
          <cell r="L31">
            <v>2.7482880624329544</v>
          </cell>
          <cell r="M31" t="str">
            <v/>
          </cell>
        </row>
        <row r="32">
          <cell r="A32" t="str">
            <v>1999 май</v>
          </cell>
          <cell r="B32">
            <v>100</v>
          </cell>
          <cell r="C32">
            <v>1.7275831102263068</v>
          </cell>
          <cell r="D32">
            <v>8.7999572587417259</v>
          </cell>
          <cell r="E32">
            <v>10.912467806902511</v>
          </cell>
          <cell r="F32">
            <v>13.42794047697026</v>
          </cell>
          <cell r="G32">
            <v>17.544027777384624</v>
          </cell>
          <cell r="H32">
            <v>17.443213689073136</v>
          </cell>
          <cell r="I32">
            <v>15.09342020650022</v>
          </cell>
          <cell r="J32">
            <v>6.8194129378007053</v>
          </cell>
          <cell r="K32">
            <v>5.3449608878590178</v>
          </cell>
          <cell r="L32">
            <v>2.8870158485414934</v>
          </cell>
          <cell r="M32" t="str">
            <v/>
          </cell>
        </row>
        <row r="33">
          <cell r="A33" t="str">
            <v>1999 август</v>
          </cell>
          <cell r="B33">
            <v>100</v>
          </cell>
          <cell r="C33">
            <v>1.7367053044573446</v>
          </cell>
          <cell r="D33">
            <v>9.1899686558916063</v>
          </cell>
          <cell r="E33">
            <v>11.371793509882794</v>
          </cell>
          <cell r="F33">
            <v>13.175550096645877</v>
          </cell>
          <cell r="G33">
            <v>17.210792454734342</v>
          </cell>
          <cell r="H33">
            <v>16.899698584286142</v>
          </cell>
          <cell r="I33">
            <v>14.684362268531757</v>
          </cell>
          <cell r="J33">
            <v>6.8446267995545442</v>
          </cell>
          <cell r="K33">
            <v>5.7434712052079027</v>
          </cell>
          <cell r="L33">
            <v>3.1430311208076875</v>
          </cell>
          <cell r="M33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AFAB-864E-4697-8A23-6F5C9DCB4FDF}">
  <sheetPr>
    <pageSetUpPr fitToPage="1"/>
  </sheetPr>
  <dimension ref="A1:BL29"/>
  <sheetViews>
    <sheetView tabSelected="1"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AI9" sqref="AI9:AM23"/>
    </sheetView>
  </sheetViews>
  <sheetFormatPr defaultRowHeight="13.8" x14ac:dyDescent="0.25"/>
  <cols>
    <col min="1" max="1" width="6.44140625" style="1" customWidth="1"/>
    <col min="2" max="2" width="21.21875" style="1" customWidth="1"/>
    <col min="3" max="7" width="14.5546875" style="1" customWidth="1"/>
    <col min="8" max="10" width="14.5546875" style="14" customWidth="1"/>
    <col min="11" max="11" width="14.33203125" style="1" customWidth="1"/>
    <col min="12" max="42" width="11.88671875" style="1" customWidth="1"/>
    <col min="43" max="50" width="11.109375" style="1" customWidth="1"/>
    <col min="51" max="55" width="8.88671875" style="1"/>
    <col min="56" max="57" width="11.44140625" style="1" customWidth="1"/>
    <col min="58" max="58" width="8.88671875" style="1"/>
    <col min="59" max="60" width="12.88671875" style="1" customWidth="1"/>
    <col min="61" max="16384" width="8.88671875" style="1"/>
  </cols>
  <sheetData>
    <row r="1" spans="1:64" ht="34.799999999999997" customHeight="1" x14ac:dyDescent="0.25">
      <c r="BE1" s="7"/>
      <c r="BF1" s="9"/>
      <c r="BG1" s="9"/>
      <c r="BH1" s="9"/>
      <c r="BJ1" s="13" t="s">
        <v>35</v>
      </c>
    </row>
    <row r="2" spans="1:64" ht="47.4" customHeight="1" x14ac:dyDescent="0.25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4" x14ac:dyDescent="0.25">
      <c r="E3" s="6"/>
      <c r="BE3" s="7"/>
      <c r="BF3" s="10"/>
      <c r="BG3" s="10"/>
      <c r="BH3" s="10"/>
      <c r="BJ3" s="10" t="s">
        <v>32</v>
      </c>
    </row>
    <row r="4" spans="1:64" ht="109.2" customHeight="1" x14ac:dyDescent="0.25">
      <c r="A4" s="26" t="s">
        <v>16</v>
      </c>
      <c r="B4" s="26" t="s">
        <v>17</v>
      </c>
      <c r="C4" s="38" t="s">
        <v>31</v>
      </c>
      <c r="D4" s="39"/>
      <c r="E4" s="39"/>
      <c r="F4" s="39"/>
      <c r="G4" s="40"/>
      <c r="H4" s="27" t="s">
        <v>37</v>
      </c>
      <c r="I4" s="28"/>
      <c r="J4" s="29"/>
      <c r="K4" s="35" t="s">
        <v>0</v>
      </c>
      <c r="L4" s="36"/>
      <c r="M4" s="36"/>
      <c r="N4" s="36"/>
      <c r="O4" s="37"/>
      <c r="P4" s="27" t="s">
        <v>37</v>
      </c>
      <c r="Q4" s="28"/>
      <c r="R4" s="29"/>
      <c r="S4" s="35" t="s">
        <v>1</v>
      </c>
      <c r="T4" s="36"/>
      <c r="U4" s="36"/>
      <c r="V4" s="36"/>
      <c r="W4" s="37"/>
      <c r="X4" s="27" t="s">
        <v>37</v>
      </c>
      <c r="Y4" s="28"/>
      <c r="Z4" s="29"/>
      <c r="AA4" s="35" t="s">
        <v>2</v>
      </c>
      <c r="AB4" s="36"/>
      <c r="AC4" s="36"/>
      <c r="AD4" s="36"/>
      <c r="AE4" s="37"/>
      <c r="AF4" s="27" t="s">
        <v>37</v>
      </c>
      <c r="AG4" s="28"/>
      <c r="AH4" s="29"/>
      <c r="AI4" s="35" t="s">
        <v>26</v>
      </c>
      <c r="AJ4" s="36"/>
      <c r="AK4" s="36"/>
      <c r="AL4" s="36"/>
      <c r="AM4" s="37"/>
      <c r="AN4" s="27" t="s">
        <v>37</v>
      </c>
      <c r="AO4" s="28"/>
      <c r="AP4" s="29"/>
      <c r="AQ4" s="35" t="s">
        <v>18</v>
      </c>
      <c r="AR4" s="36"/>
      <c r="AS4" s="36"/>
      <c r="AT4" s="36"/>
      <c r="AU4" s="37"/>
      <c r="AV4" s="27" t="s">
        <v>37</v>
      </c>
      <c r="AW4" s="28"/>
      <c r="AX4" s="29"/>
      <c r="AY4" s="35" t="s">
        <v>33</v>
      </c>
      <c r="AZ4" s="36"/>
      <c r="BA4" s="36"/>
      <c r="BB4" s="36"/>
      <c r="BC4" s="37"/>
      <c r="BD4" s="35" t="s">
        <v>3</v>
      </c>
      <c r="BE4" s="36"/>
      <c r="BF4" s="36"/>
      <c r="BG4" s="36"/>
      <c r="BH4" s="37"/>
      <c r="BI4" s="34" t="s">
        <v>36</v>
      </c>
      <c r="BJ4" s="34"/>
    </row>
    <row r="5" spans="1:64" ht="39.6" customHeight="1" x14ac:dyDescent="0.25">
      <c r="A5" s="26"/>
      <c r="B5" s="26"/>
      <c r="C5" s="25" t="s">
        <v>28</v>
      </c>
      <c r="D5" s="25" t="s">
        <v>34</v>
      </c>
      <c r="E5" s="25" t="s">
        <v>29</v>
      </c>
      <c r="F5" s="25" t="s">
        <v>30</v>
      </c>
      <c r="G5" s="25" t="s">
        <v>44</v>
      </c>
      <c r="H5" s="30" t="s">
        <v>38</v>
      </c>
      <c r="I5" s="30" t="s">
        <v>39</v>
      </c>
      <c r="J5" s="30" t="s">
        <v>40</v>
      </c>
      <c r="K5" s="25" t="s">
        <v>28</v>
      </c>
      <c r="L5" s="25" t="s">
        <v>34</v>
      </c>
      <c r="M5" s="25" t="s">
        <v>29</v>
      </c>
      <c r="N5" s="25" t="s">
        <v>30</v>
      </c>
      <c r="O5" s="25" t="s">
        <v>44</v>
      </c>
      <c r="P5" s="30" t="s">
        <v>38</v>
      </c>
      <c r="Q5" s="30" t="s">
        <v>39</v>
      </c>
      <c r="R5" s="30" t="s">
        <v>40</v>
      </c>
      <c r="S5" s="25" t="s">
        <v>28</v>
      </c>
      <c r="T5" s="25" t="s">
        <v>34</v>
      </c>
      <c r="U5" s="25" t="s">
        <v>29</v>
      </c>
      <c r="V5" s="25" t="s">
        <v>30</v>
      </c>
      <c r="W5" s="25" t="s">
        <v>44</v>
      </c>
      <c r="X5" s="30" t="s">
        <v>38</v>
      </c>
      <c r="Y5" s="30" t="s">
        <v>39</v>
      </c>
      <c r="Z5" s="30" t="s">
        <v>40</v>
      </c>
      <c r="AA5" s="25" t="s">
        <v>28</v>
      </c>
      <c r="AB5" s="25" t="s">
        <v>34</v>
      </c>
      <c r="AC5" s="25" t="s">
        <v>29</v>
      </c>
      <c r="AD5" s="25" t="s">
        <v>30</v>
      </c>
      <c r="AE5" s="25" t="s">
        <v>44</v>
      </c>
      <c r="AF5" s="30" t="s">
        <v>38</v>
      </c>
      <c r="AG5" s="30" t="s">
        <v>39</v>
      </c>
      <c r="AH5" s="30" t="s">
        <v>40</v>
      </c>
      <c r="AI5" s="25" t="s">
        <v>28</v>
      </c>
      <c r="AJ5" s="25" t="s">
        <v>34</v>
      </c>
      <c r="AK5" s="25" t="s">
        <v>29</v>
      </c>
      <c r="AL5" s="25" t="s">
        <v>30</v>
      </c>
      <c r="AM5" s="25" t="s">
        <v>44</v>
      </c>
      <c r="AN5" s="30" t="s">
        <v>38</v>
      </c>
      <c r="AO5" s="30" t="s">
        <v>39</v>
      </c>
      <c r="AP5" s="30" t="s">
        <v>40</v>
      </c>
      <c r="AQ5" s="25" t="s">
        <v>19</v>
      </c>
      <c r="AR5" s="25" t="s">
        <v>20</v>
      </c>
      <c r="AS5" s="25" t="s">
        <v>21</v>
      </c>
      <c r="AT5" s="25" t="s">
        <v>22</v>
      </c>
      <c r="AU5" s="25" t="s">
        <v>46</v>
      </c>
      <c r="AV5" s="30" t="s">
        <v>38</v>
      </c>
      <c r="AW5" s="30" t="s">
        <v>39</v>
      </c>
      <c r="AX5" s="30" t="s">
        <v>40</v>
      </c>
      <c r="AY5" s="25" t="s">
        <v>19</v>
      </c>
      <c r="AZ5" s="25" t="s">
        <v>20</v>
      </c>
      <c r="BA5" s="25" t="s">
        <v>21</v>
      </c>
      <c r="BB5" s="25" t="s">
        <v>22</v>
      </c>
      <c r="BC5" s="25" t="s">
        <v>43</v>
      </c>
      <c r="BD5" s="25" t="s">
        <v>27</v>
      </c>
      <c r="BE5" s="25" t="s">
        <v>23</v>
      </c>
      <c r="BF5" s="25" t="s">
        <v>25</v>
      </c>
      <c r="BG5" s="25" t="s">
        <v>45</v>
      </c>
      <c r="BH5" s="25" t="s">
        <v>25</v>
      </c>
      <c r="BI5" s="33">
        <v>44197</v>
      </c>
      <c r="BJ5" s="33">
        <v>44378</v>
      </c>
    </row>
    <row r="6" spans="1:64" ht="39.6" customHeight="1" x14ac:dyDescent="0.25">
      <c r="A6" s="26"/>
      <c r="B6" s="26"/>
      <c r="C6" s="25"/>
      <c r="D6" s="25"/>
      <c r="E6" s="25"/>
      <c r="F6" s="25"/>
      <c r="G6" s="25"/>
      <c r="H6" s="31"/>
      <c r="I6" s="31"/>
      <c r="J6" s="31"/>
      <c r="K6" s="25"/>
      <c r="L6" s="25"/>
      <c r="M6" s="25"/>
      <c r="N6" s="25"/>
      <c r="O6" s="25"/>
      <c r="P6" s="31"/>
      <c r="Q6" s="31"/>
      <c r="R6" s="31"/>
      <c r="S6" s="25"/>
      <c r="T6" s="25"/>
      <c r="U6" s="25"/>
      <c r="V6" s="25"/>
      <c r="W6" s="25"/>
      <c r="X6" s="31"/>
      <c r="Y6" s="31"/>
      <c r="Z6" s="31"/>
      <c r="AA6" s="25"/>
      <c r="AB6" s="25"/>
      <c r="AC6" s="25"/>
      <c r="AD6" s="25"/>
      <c r="AE6" s="25"/>
      <c r="AF6" s="31"/>
      <c r="AG6" s="31"/>
      <c r="AH6" s="31"/>
      <c r="AI6" s="25"/>
      <c r="AJ6" s="25"/>
      <c r="AK6" s="25"/>
      <c r="AL6" s="25"/>
      <c r="AM6" s="25"/>
      <c r="AN6" s="31"/>
      <c r="AO6" s="31"/>
      <c r="AP6" s="31"/>
      <c r="AQ6" s="25"/>
      <c r="AR6" s="25"/>
      <c r="AS6" s="25"/>
      <c r="AT6" s="25"/>
      <c r="AU6" s="25"/>
      <c r="AV6" s="31"/>
      <c r="AW6" s="31"/>
      <c r="AX6" s="31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64" ht="39.6" customHeight="1" x14ac:dyDescent="0.25">
      <c r="A7" s="26"/>
      <c r="B7" s="26"/>
      <c r="C7" s="25"/>
      <c r="D7" s="25"/>
      <c r="E7" s="25"/>
      <c r="F7" s="25"/>
      <c r="G7" s="25"/>
      <c r="H7" s="32"/>
      <c r="I7" s="32"/>
      <c r="J7" s="32"/>
      <c r="K7" s="25"/>
      <c r="L7" s="25"/>
      <c r="M7" s="25"/>
      <c r="N7" s="25"/>
      <c r="O7" s="25"/>
      <c r="P7" s="32"/>
      <c r="Q7" s="32"/>
      <c r="R7" s="32"/>
      <c r="S7" s="25"/>
      <c r="T7" s="25"/>
      <c r="U7" s="25"/>
      <c r="V7" s="25"/>
      <c r="W7" s="25"/>
      <c r="X7" s="32"/>
      <c r="Y7" s="32"/>
      <c r="Z7" s="32"/>
      <c r="AA7" s="25"/>
      <c r="AB7" s="25"/>
      <c r="AC7" s="25"/>
      <c r="AD7" s="25"/>
      <c r="AE7" s="25"/>
      <c r="AF7" s="32"/>
      <c r="AG7" s="32"/>
      <c r="AH7" s="32"/>
      <c r="AI7" s="25"/>
      <c r="AJ7" s="25"/>
      <c r="AK7" s="25"/>
      <c r="AL7" s="25"/>
      <c r="AM7" s="25"/>
      <c r="AN7" s="32"/>
      <c r="AO7" s="32"/>
      <c r="AP7" s="32"/>
      <c r="AQ7" s="25"/>
      <c r="AR7" s="25"/>
      <c r="AS7" s="25"/>
      <c r="AT7" s="25"/>
      <c r="AU7" s="25"/>
      <c r="AV7" s="32"/>
      <c r="AW7" s="32"/>
      <c r="AX7" s="32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64" x14ac:dyDescent="0.25">
      <c r="A8" s="8">
        <v>1</v>
      </c>
      <c r="B8" s="8">
        <v>2</v>
      </c>
      <c r="C8" s="8">
        <f>B8+1</f>
        <v>3</v>
      </c>
      <c r="D8" s="8">
        <f t="shared" ref="D8:F8" si="0">C8+1</f>
        <v>4</v>
      </c>
      <c r="E8" s="8">
        <f t="shared" si="0"/>
        <v>5</v>
      </c>
      <c r="F8" s="8">
        <f t="shared" si="0"/>
        <v>6</v>
      </c>
      <c r="G8" s="20">
        <f t="shared" ref="G8" si="1">F8+1</f>
        <v>7</v>
      </c>
      <c r="H8" s="20">
        <f t="shared" ref="H8" si="2">G8+1</f>
        <v>8</v>
      </c>
      <c r="I8" s="20">
        <f t="shared" ref="I8" si="3">H8+1</f>
        <v>9</v>
      </c>
      <c r="J8" s="20">
        <f t="shared" ref="J8" si="4">I8+1</f>
        <v>10</v>
      </c>
      <c r="K8" s="20">
        <f t="shared" ref="K8" si="5">J8+1</f>
        <v>11</v>
      </c>
      <c r="L8" s="20">
        <f t="shared" ref="L8" si="6">K8+1</f>
        <v>12</v>
      </c>
      <c r="M8" s="20">
        <f t="shared" ref="M8" si="7">L8+1</f>
        <v>13</v>
      </c>
      <c r="N8" s="20">
        <f t="shared" ref="N8" si="8">M8+1</f>
        <v>14</v>
      </c>
      <c r="O8" s="20">
        <f t="shared" ref="O8" si="9">N8+1</f>
        <v>15</v>
      </c>
      <c r="P8" s="20">
        <f t="shared" ref="P8" si="10">O8+1</f>
        <v>16</v>
      </c>
      <c r="Q8" s="20">
        <f t="shared" ref="Q8" si="11">P8+1</f>
        <v>17</v>
      </c>
      <c r="R8" s="20">
        <f t="shared" ref="R8" si="12">Q8+1</f>
        <v>18</v>
      </c>
      <c r="S8" s="20">
        <f t="shared" ref="S8" si="13">R8+1</f>
        <v>19</v>
      </c>
      <c r="T8" s="20">
        <f t="shared" ref="T8" si="14">S8+1</f>
        <v>20</v>
      </c>
      <c r="U8" s="20">
        <f t="shared" ref="U8" si="15">T8+1</f>
        <v>21</v>
      </c>
      <c r="V8" s="20">
        <f t="shared" ref="V8" si="16">U8+1</f>
        <v>22</v>
      </c>
      <c r="W8" s="20">
        <f t="shared" ref="W8" si="17">V8+1</f>
        <v>23</v>
      </c>
      <c r="X8" s="20">
        <f t="shared" ref="X8" si="18">W8+1</f>
        <v>24</v>
      </c>
      <c r="Y8" s="20">
        <f t="shared" ref="Y8" si="19">X8+1</f>
        <v>25</v>
      </c>
      <c r="Z8" s="20">
        <f t="shared" ref="Z8" si="20">Y8+1</f>
        <v>26</v>
      </c>
      <c r="AA8" s="20">
        <f t="shared" ref="AA8" si="21">Z8+1</f>
        <v>27</v>
      </c>
      <c r="AB8" s="20">
        <f t="shared" ref="AB8" si="22">AA8+1</f>
        <v>28</v>
      </c>
      <c r="AC8" s="20">
        <f t="shared" ref="AC8" si="23">AB8+1</f>
        <v>29</v>
      </c>
      <c r="AD8" s="20">
        <f t="shared" ref="AD8" si="24">AC8+1</f>
        <v>30</v>
      </c>
      <c r="AE8" s="20">
        <f t="shared" ref="AE8" si="25">AD8+1</f>
        <v>31</v>
      </c>
      <c r="AF8" s="20">
        <f t="shared" ref="AF8" si="26">AE8+1</f>
        <v>32</v>
      </c>
      <c r="AG8" s="20">
        <f t="shared" ref="AG8" si="27">AF8+1</f>
        <v>33</v>
      </c>
      <c r="AH8" s="20">
        <f t="shared" ref="AH8" si="28">AG8+1</f>
        <v>34</v>
      </c>
      <c r="AI8" s="20">
        <f t="shared" ref="AI8" si="29">AH8+1</f>
        <v>35</v>
      </c>
      <c r="AJ8" s="20">
        <f t="shared" ref="AJ8" si="30">AI8+1</f>
        <v>36</v>
      </c>
      <c r="AK8" s="20">
        <f t="shared" ref="AK8" si="31">AJ8+1</f>
        <v>37</v>
      </c>
      <c r="AL8" s="20">
        <f t="shared" ref="AL8" si="32">AK8+1</f>
        <v>38</v>
      </c>
      <c r="AM8" s="20">
        <f t="shared" ref="AM8" si="33">AL8+1</f>
        <v>39</v>
      </c>
      <c r="AN8" s="20">
        <f t="shared" ref="AN8" si="34">AM8+1</f>
        <v>40</v>
      </c>
      <c r="AO8" s="20">
        <f t="shared" ref="AO8" si="35">AN8+1</f>
        <v>41</v>
      </c>
      <c r="AP8" s="20">
        <f t="shared" ref="AP8" si="36">AO8+1</f>
        <v>42</v>
      </c>
      <c r="AQ8" s="20">
        <f t="shared" ref="AQ8" si="37">AP8+1</f>
        <v>43</v>
      </c>
      <c r="AR8" s="20">
        <f t="shared" ref="AR8" si="38">AQ8+1</f>
        <v>44</v>
      </c>
      <c r="AS8" s="20">
        <f t="shared" ref="AS8" si="39">AR8+1</f>
        <v>45</v>
      </c>
      <c r="AT8" s="20">
        <f t="shared" ref="AT8" si="40">AS8+1</f>
        <v>46</v>
      </c>
      <c r="AU8" s="20">
        <f t="shared" ref="AU8" si="41">AT8+1</f>
        <v>47</v>
      </c>
      <c r="AV8" s="20">
        <f t="shared" ref="AV8" si="42">AU8+1</f>
        <v>48</v>
      </c>
      <c r="AW8" s="20">
        <f t="shared" ref="AW8" si="43">AV8+1</f>
        <v>49</v>
      </c>
      <c r="AX8" s="20">
        <f t="shared" ref="AX8" si="44">AW8+1</f>
        <v>50</v>
      </c>
      <c r="AY8" s="20">
        <f t="shared" ref="AY8" si="45">AX8+1</f>
        <v>51</v>
      </c>
      <c r="AZ8" s="20">
        <f t="shared" ref="AZ8" si="46">AY8+1</f>
        <v>52</v>
      </c>
      <c r="BA8" s="20">
        <f t="shared" ref="BA8" si="47">AZ8+1</f>
        <v>53</v>
      </c>
      <c r="BB8" s="20">
        <f t="shared" ref="BB8" si="48">BA8+1</f>
        <v>54</v>
      </c>
      <c r="BC8" s="20">
        <f t="shared" ref="BC8" si="49">BB8+1</f>
        <v>55</v>
      </c>
      <c r="BD8" s="20">
        <f t="shared" ref="BD8" si="50">BC8+1</f>
        <v>56</v>
      </c>
      <c r="BE8" s="20">
        <f t="shared" ref="BE8" si="51">BD8+1</f>
        <v>57</v>
      </c>
      <c r="BF8" s="20">
        <f t="shared" ref="BF8" si="52">BE8+1</f>
        <v>58</v>
      </c>
      <c r="BG8" s="20">
        <f t="shared" ref="BG8" si="53">BF8+1</f>
        <v>59</v>
      </c>
      <c r="BH8" s="20">
        <f t="shared" ref="BH8" si="54">BG8+1</f>
        <v>60</v>
      </c>
      <c r="BI8" s="20">
        <f t="shared" ref="BI8" si="55">BH8+1</f>
        <v>61</v>
      </c>
      <c r="BJ8" s="20">
        <f t="shared" ref="BJ8" si="56">BI8+1</f>
        <v>62</v>
      </c>
    </row>
    <row r="9" spans="1:64" ht="19.8" customHeight="1" x14ac:dyDescent="0.25">
      <c r="A9" s="8"/>
      <c r="B9" s="17" t="s">
        <v>24</v>
      </c>
      <c r="C9" s="2">
        <v>8218869</v>
      </c>
      <c r="D9" s="3">
        <v>8068458</v>
      </c>
      <c r="E9" s="2">
        <v>8348484</v>
      </c>
      <c r="F9" s="2">
        <f>N9+V9+BE9</f>
        <v>8736018</v>
      </c>
      <c r="G9" s="2">
        <f t="shared" ref="G9:G23" si="57">O9+W9+BG9</f>
        <v>9894063</v>
      </c>
      <c r="H9" s="15">
        <f>D9/C9-1</f>
        <v>-1.8300693197567663E-2</v>
      </c>
      <c r="I9" s="15">
        <f>E9/D9-1</f>
        <v>3.4706259857831601E-2</v>
      </c>
      <c r="J9" s="15">
        <f>F9/E9-1</f>
        <v>4.6419685298552338E-2</v>
      </c>
      <c r="K9" s="19">
        <v>4371335</v>
      </c>
      <c r="L9" s="41">
        <v>4085035</v>
      </c>
      <c r="M9" s="19">
        <v>3744617</v>
      </c>
      <c r="N9" s="19">
        <v>3436556</v>
      </c>
      <c r="O9" s="19">
        <v>3340017</v>
      </c>
      <c r="P9" s="15">
        <f>L9/K9-1</f>
        <v>-6.5494865984876527E-2</v>
      </c>
      <c r="Q9" s="15">
        <f>M9/L9-1</f>
        <v>-8.3332945739755027E-2</v>
      </c>
      <c r="R9" s="15">
        <f>N9/M9-1</f>
        <v>-8.2267692530370917E-2</v>
      </c>
      <c r="S9" s="19">
        <v>3847534</v>
      </c>
      <c r="T9" s="41">
        <v>3983423</v>
      </c>
      <c r="U9" s="19">
        <v>4040095</v>
      </c>
      <c r="V9" s="19">
        <v>3695824</v>
      </c>
      <c r="W9" s="19">
        <v>3595809</v>
      </c>
      <c r="X9" s="15">
        <f>T9/S9-1</f>
        <v>3.5318466321545117E-2</v>
      </c>
      <c r="Y9" s="15">
        <f>U9/T9-1</f>
        <v>1.422696007930857E-2</v>
      </c>
      <c r="Z9" s="15">
        <f>V9/U9-1</f>
        <v>-8.5213590274486162E-2</v>
      </c>
      <c r="AA9" s="19">
        <v>3696127</v>
      </c>
      <c r="AB9" s="41">
        <v>3835751</v>
      </c>
      <c r="AC9" s="19">
        <v>3904641</v>
      </c>
      <c r="AD9" s="19">
        <v>3562927</v>
      </c>
      <c r="AE9" s="19">
        <v>3473535</v>
      </c>
      <c r="AF9" s="15">
        <f>AB9/AA9-1</f>
        <v>3.7775758246402225E-2</v>
      </c>
      <c r="AG9" s="15">
        <f>AC9/AB9-1</f>
        <v>1.7959977068375821E-2</v>
      </c>
      <c r="AH9" s="15">
        <f>AD9/AC9-1</f>
        <v>-8.7514831709240348E-2</v>
      </c>
      <c r="AI9" s="19">
        <v>151407</v>
      </c>
      <c r="AJ9" s="41">
        <v>147672</v>
      </c>
      <c r="AK9" s="19">
        <v>135454</v>
      </c>
      <c r="AL9" s="19">
        <v>132897</v>
      </c>
      <c r="AM9" s="19">
        <v>122274</v>
      </c>
      <c r="AN9" s="15">
        <f>AJ9/AI9-1</f>
        <v>-2.466860845271357E-2</v>
      </c>
      <c r="AO9" s="15">
        <f>AK9/AJ9-1</f>
        <v>-8.2737418061650136E-2</v>
      </c>
      <c r="AP9" s="15">
        <f>AL9/AK9-1</f>
        <v>-1.8877257223854582E-2</v>
      </c>
      <c r="AQ9" s="4">
        <v>6039216</v>
      </c>
      <c r="AR9" s="4">
        <v>6041195</v>
      </c>
      <c r="AS9" s="4">
        <v>5916906</v>
      </c>
      <c r="AT9" s="4">
        <v>5684561</v>
      </c>
      <c r="AU9" s="4">
        <v>5677548</v>
      </c>
      <c r="AV9" s="15">
        <f>AR9/AQ9-1</f>
        <v>3.2769154141853996E-4</v>
      </c>
      <c r="AW9" s="15">
        <f>AS9/AR9-1</f>
        <v>-2.0573578571789208E-2</v>
      </c>
      <c r="AX9" s="15">
        <f>AT9/AS9-1</f>
        <v>-3.9267989046978258E-2</v>
      </c>
      <c r="AY9" s="11">
        <f t="shared" ref="AY9:AY23" si="58">AQ9/C9</f>
        <v>0.73479891211309001</v>
      </c>
      <c r="AZ9" s="11">
        <f t="shared" ref="AZ9:AZ23" si="59">AR9/D9</f>
        <v>0.74874220080218545</v>
      </c>
      <c r="BA9" s="11">
        <f t="shared" ref="BA9:BA23" si="60">AS9/E9</f>
        <v>0.70874017366506303</v>
      </c>
      <c r="BB9" s="11">
        <f t="shared" ref="BB9:BC23" si="61">AT9/F9</f>
        <v>0.65070390193793104</v>
      </c>
      <c r="BC9" s="11">
        <f t="shared" si="61"/>
        <v>0.57383382337468436</v>
      </c>
      <c r="BD9" s="4">
        <v>563772</v>
      </c>
      <c r="BE9" s="4">
        <v>1603638</v>
      </c>
      <c r="BF9" s="22">
        <f t="shared" ref="BF9" si="62">BE9/F9</f>
        <v>0.18356624265197255</v>
      </c>
      <c r="BG9" s="23">
        <v>2958237</v>
      </c>
      <c r="BH9" s="22">
        <f t="shared" ref="BH9:BH23" si="63">BG9/G9</f>
        <v>0.29899112225179886</v>
      </c>
      <c r="BI9" s="12">
        <v>2084.6030000000001</v>
      </c>
      <c r="BJ9" s="12">
        <v>5087.5640000000003</v>
      </c>
    </row>
    <row r="10" spans="1:64" ht="46.2" customHeight="1" x14ac:dyDescent="0.25">
      <c r="A10" s="16"/>
      <c r="B10" s="17" t="s">
        <v>42</v>
      </c>
      <c r="C10" s="2">
        <f>C9-C11</f>
        <v>7805549</v>
      </c>
      <c r="D10" s="3">
        <f>D9-D11</f>
        <v>7660188</v>
      </c>
      <c r="E10" s="2">
        <f>E9-E11</f>
        <v>7953296</v>
      </c>
      <c r="F10" s="2">
        <f>F9-F11</f>
        <v>8334079</v>
      </c>
      <c r="G10" s="2">
        <f t="shared" si="57"/>
        <v>9436974</v>
      </c>
      <c r="H10" s="15">
        <f t="shared" ref="H10:H11" si="64">D10/C10-1</f>
        <v>-1.862277720631822E-2</v>
      </c>
      <c r="I10" s="15">
        <f t="shared" ref="I10:I11" si="65">E10/D10-1</f>
        <v>3.8263812846368817E-2</v>
      </c>
      <c r="J10" s="15">
        <f t="shared" ref="J10:J11" si="66">F10/E10-1</f>
        <v>4.7877383162905129E-2</v>
      </c>
      <c r="K10" s="19">
        <f>K9-K11</f>
        <v>4193645</v>
      </c>
      <c r="L10" s="41">
        <f>L9-L11</f>
        <v>3914212</v>
      </c>
      <c r="M10" s="19">
        <f>M9-M11</f>
        <v>3583612</v>
      </c>
      <c r="N10" s="19">
        <f>N9-N11</f>
        <v>3284863</v>
      </c>
      <c r="O10" s="19">
        <f>O9-O11</f>
        <v>3191108</v>
      </c>
      <c r="P10" s="15">
        <f t="shared" ref="P10:P11" si="67">L10/K10-1</f>
        <v>-6.6632487966911791E-2</v>
      </c>
      <c r="Q10" s="15">
        <f t="shared" ref="Q10:Q11" si="68">M10/L10-1</f>
        <v>-8.4461444602387359E-2</v>
      </c>
      <c r="R10" s="15">
        <f t="shared" ref="R10:R11" si="69">N10/M10-1</f>
        <v>-8.3365330844968666E-2</v>
      </c>
      <c r="S10" s="19">
        <f>S9-S11</f>
        <v>3611904</v>
      </c>
      <c r="T10" s="41">
        <f>T9-T11</f>
        <v>3745976</v>
      </c>
      <c r="U10" s="19">
        <f>U9-U11</f>
        <v>3805912</v>
      </c>
      <c r="V10" s="19">
        <f>V9-V11</f>
        <v>3481074</v>
      </c>
      <c r="W10" s="19">
        <f>W9-W11</f>
        <v>3385870</v>
      </c>
      <c r="X10" s="15">
        <f t="shared" ref="X10:X11" si="70">T10/S10-1</f>
        <v>3.7119480473456701E-2</v>
      </c>
      <c r="Y10" s="15">
        <f t="shared" ref="Y10:Y11" si="71">U10/T10-1</f>
        <v>1.6000102510000058E-2</v>
      </c>
      <c r="Z10" s="15">
        <f t="shared" ref="Z10:Z11" si="72">V10/U10-1</f>
        <v>-8.5350896184672731E-2</v>
      </c>
      <c r="AA10" s="19">
        <f>AA9-AA11</f>
        <v>3480212</v>
      </c>
      <c r="AB10" s="41">
        <f>AB9-AB11</f>
        <v>3617501</v>
      </c>
      <c r="AC10" s="19">
        <f>AC9-AC11</f>
        <v>3689019</v>
      </c>
      <c r="AD10" s="19">
        <f>AD9-AD11</f>
        <v>3366143</v>
      </c>
      <c r="AE10" s="19">
        <f>AE9-AE11</f>
        <v>3280114</v>
      </c>
      <c r="AF10" s="15">
        <f t="shared" ref="AF10:AF11" si="73">AB10/AA10-1</f>
        <v>3.9448458886987448E-2</v>
      </c>
      <c r="AG10" s="15">
        <f t="shared" ref="AG10:AG11" si="74">AC10/AB10-1</f>
        <v>1.9770001445749363E-2</v>
      </c>
      <c r="AH10" s="15">
        <f t="shared" ref="AH10:AH11" si="75">AD10/AC10-1</f>
        <v>-8.7523539455882426E-2</v>
      </c>
      <c r="AI10" s="19">
        <f>AI9-AI11</f>
        <v>131692</v>
      </c>
      <c r="AJ10" s="41">
        <f>AJ9-AJ11</f>
        <v>128475</v>
      </c>
      <c r="AK10" s="19">
        <f>AK9-AK11</f>
        <v>116893</v>
      </c>
      <c r="AL10" s="19">
        <f>AL9-AL11</f>
        <v>114931</v>
      </c>
      <c r="AM10" s="19">
        <f>AM9-AM11</f>
        <v>105756</v>
      </c>
      <c r="AN10" s="15">
        <f t="shared" ref="AN10:AN11" si="76">AJ10/AI10-1</f>
        <v>-2.4428211280867473E-2</v>
      </c>
      <c r="AO10" s="15">
        <f t="shared" ref="AO10:AO11" si="77">AK10/AJ10-1</f>
        <v>-9.014983459817083E-2</v>
      </c>
      <c r="AP10" s="15">
        <f t="shared" ref="AP10:AP11" si="78">AL10/AK10-1</f>
        <v>-1.6784580770448199E-2</v>
      </c>
      <c r="AQ10" s="4">
        <f>AQ9-AQ11</f>
        <v>5723202</v>
      </c>
      <c r="AR10" s="4">
        <f>AR9-AR11</f>
        <v>5729655</v>
      </c>
      <c r="AS10" s="4">
        <f>AS9-AS11</f>
        <v>5613915</v>
      </c>
      <c r="AT10" s="4">
        <f>AT9-AT11</f>
        <v>5394533</v>
      </c>
      <c r="AU10" s="4">
        <f>AU9-AU11</f>
        <v>5387974</v>
      </c>
      <c r="AV10" s="15">
        <f t="shared" ref="AV10:AV11" si="79">AR10/AQ10-1</f>
        <v>1.1275156809071873E-3</v>
      </c>
      <c r="AW10" s="15">
        <f t="shared" ref="AW10:AW11" si="80">AS10/AR10-1</f>
        <v>-2.0200169120130229E-2</v>
      </c>
      <c r="AX10" s="15">
        <f t="shared" ref="AX10:AX11" si="81">AT10/AS10-1</f>
        <v>-3.9078254658291067E-2</v>
      </c>
      <c r="AY10" s="11">
        <f t="shared" ref="AY10:AY11" si="82">AQ10/C10</f>
        <v>0.73322222434322049</v>
      </c>
      <c r="AZ10" s="11">
        <f t="shared" ref="AZ10:AZ11" si="83">AR10/D10</f>
        <v>0.74797837859854088</v>
      </c>
      <c r="BA10" s="11">
        <f t="shared" ref="BA10:BA11" si="84">AS10/E10</f>
        <v>0.70586018677036544</v>
      </c>
      <c r="BB10" s="11">
        <f t="shared" ref="BB10:BC11" si="85">AT10/F10</f>
        <v>0.64728604084506514</v>
      </c>
      <c r="BC10" s="11">
        <f t="shared" si="85"/>
        <v>0.57094297388124626</v>
      </c>
      <c r="BD10" s="5" t="e">
        <v>#N/A</v>
      </c>
      <c r="BE10" s="19">
        <f>BE9-BE11</f>
        <v>1568142</v>
      </c>
      <c r="BF10" s="22">
        <f>BE10/F10</f>
        <v>0.18816020342499754</v>
      </c>
      <c r="BG10" s="19">
        <f>BG9-BG11</f>
        <v>2859996</v>
      </c>
      <c r="BH10" s="22">
        <f t="shared" si="63"/>
        <v>0.30306282501149201</v>
      </c>
      <c r="BI10" s="19">
        <f>BI9-BI11</f>
        <v>2080.4659999999999</v>
      </c>
      <c r="BJ10" s="19">
        <f>BJ9-BJ11</f>
        <v>4994.6750000000002</v>
      </c>
    </row>
    <row r="11" spans="1:64" ht="36" customHeight="1" x14ac:dyDescent="0.25">
      <c r="A11" s="16"/>
      <c r="B11" s="17" t="s">
        <v>41</v>
      </c>
      <c r="C11" s="2">
        <f>SUM(C12:C23)</f>
        <v>413320</v>
      </c>
      <c r="D11" s="3">
        <f t="shared" ref="D11:F11" si="86">SUM(D12:D23)</f>
        <v>408270</v>
      </c>
      <c r="E11" s="2">
        <f t="shared" si="86"/>
        <v>395188</v>
      </c>
      <c r="F11" s="2">
        <f t="shared" si="86"/>
        <v>401939</v>
      </c>
      <c r="G11" s="2">
        <f t="shared" si="57"/>
        <v>457089</v>
      </c>
      <c r="H11" s="15">
        <f t="shared" si="64"/>
        <v>-1.2218136068905427E-2</v>
      </c>
      <c r="I11" s="15">
        <f t="shared" si="65"/>
        <v>-3.2042520880789627E-2</v>
      </c>
      <c r="J11" s="15">
        <f t="shared" si="66"/>
        <v>1.7083008593378413E-2</v>
      </c>
      <c r="K11" s="19">
        <f>SUM(K12:K23)</f>
        <v>177690</v>
      </c>
      <c r="L11" s="41">
        <f t="shared" ref="L11:N11" si="87">SUM(L12:L23)</f>
        <v>170823</v>
      </c>
      <c r="M11" s="19">
        <f t="shared" si="87"/>
        <v>161005</v>
      </c>
      <c r="N11" s="19">
        <f t="shared" si="87"/>
        <v>151693</v>
      </c>
      <c r="O11" s="19">
        <f t="shared" ref="O11" si="88">SUM(O12:O23)</f>
        <v>148909</v>
      </c>
      <c r="P11" s="15">
        <f t="shared" si="67"/>
        <v>-3.8645956440992779E-2</v>
      </c>
      <c r="Q11" s="15">
        <f t="shared" si="68"/>
        <v>-5.7474696030394012E-2</v>
      </c>
      <c r="R11" s="15">
        <f t="shared" si="69"/>
        <v>-5.7836713145554497E-2</v>
      </c>
      <c r="S11" s="19">
        <f>SUM(S12:S23)</f>
        <v>235630</v>
      </c>
      <c r="T11" s="41">
        <f t="shared" ref="T11:V11" si="89">SUM(T12:T23)</f>
        <v>237447</v>
      </c>
      <c r="U11" s="19">
        <f t="shared" si="89"/>
        <v>234183</v>
      </c>
      <c r="V11" s="19">
        <f t="shared" si="89"/>
        <v>214750</v>
      </c>
      <c r="W11" s="19">
        <f t="shared" ref="W11" si="90">SUM(W12:W23)</f>
        <v>209939</v>
      </c>
      <c r="X11" s="15">
        <f t="shared" si="70"/>
        <v>7.711242201756896E-3</v>
      </c>
      <c r="Y11" s="15">
        <f t="shared" si="71"/>
        <v>-1.3746225473474039E-2</v>
      </c>
      <c r="Z11" s="15">
        <f t="shared" si="72"/>
        <v>-8.2982112279712861E-2</v>
      </c>
      <c r="AA11" s="19">
        <f>SUM(AA12:AA23)</f>
        <v>215915</v>
      </c>
      <c r="AB11" s="41">
        <f t="shared" ref="AB11:AD11" si="91">SUM(AB12:AB23)</f>
        <v>218250</v>
      </c>
      <c r="AC11" s="19">
        <f t="shared" si="91"/>
        <v>215622</v>
      </c>
      <c r="AD11" s="19">
        <f t="shared" si="91"/>
        <v>196784</v>
      </c>
      <c r="AE11" s="19">
        <f t="shared" ref="AE11" si="92">SUM(AE12:AE23)</f>
        <v>193421</v>
      </c>
      <c r="AF11" s="15">
        <f t="shared" si="73"/>
        <v>1.0814440867934039E-2</v>
      </c>
      <c r="AG11" s="15">
        <f t="shared" si="74"/>
        <v>-1.2041237113402103E-2</v>
      </c>
      <c r="AH11" s="15">
        <f t="shared" si="75"/>
        <v>-8.7365853206073596E-2</v>
      </c>
      <c r="AI11" s="19">
        <f>SUM(AI12:AI23)</f>
        <v>19715</v>
      </c>
      <c r="AJ11" s="41">
        <f t="shared" ref="AJ11:AL11" si="93">SUM(AJ12:AJ23)</f>
        <v>19197</v>
      </c>
      <c r="AK11" s="19">
        <f t="shared" si="93"/>
        <v>18561</v>
      </c>
      <c r="AL11" s="19">
        <f t="shared" si="93"/>
        <v>17966</v>
      </c>
      <c r="AM11" s="19">
        <f t="shared" ref="AM11" si="94">SUM(AM12:AM23)</f>
        <v>16518</v>
      </c>
      <c r="AN11" s="15">
        <f t="shared" si="76"/>
        <v>-2.6274410347451149E-2</v>
      </c>
      <c r="AO11" s="15">
        <f t="shared" si="77"/>
        <v>-3.3130176590092208E-2</v>
      </c>
      <c r="AP11" s="15">
        <f t="shared" si="78"/>
        <v>-3.2056462475082204E-2</v>
      </c>
      <c r="AQ11" s="4">
        <f>SUM(AQ12:AQ23)</f>
        <v>316014</v>
      </c>
      <c r="AR11" s="4">
        <f t="shared" ref="AR11:AT11" si="95">SUM(AR12:AR23)</f>
        <v>311540</v>
      </c>
      <c r="AS11" s="4">
        <f t="shared" si="95"/>
        <v>302991</v>
      </c>
      <c r="AT11" s="4">
        <f t="shared" si="95"/>
        <v>290028</v>
      </c>
      <c r="AU11" s="4">
        <f t="shared" ref="AU11" si="96">SUM(AU12:AU23)</f>
        <v>289574</v>
      </c>
      <c r="AV11" s="15">
        <f t="shared" si="79"/>
        <v>-1.4157600612631049E-2</v>
      </c>
      <c r="AW11" s="15">
        <f t="shared" si="80"/>
        <v>-2.7441099056300988E-2</v>
      </c>
      <c r="AX11" s="15">
        <f t="shared" si="81"/>
        <v>-4.2783449013337083E-2</v>
      </c>
      <c r="AY11" s="11">
        <f t="shared" si="82"/>
        <v>0.76457466369882898</v>
      </c>
      <c r="AZ11" s="11">
        <f t="shared" si="83"/>
        <v>0.76307345629117984</v>
      </c>
      <c r="BA11" s="11">
        <f t="shared" si="84"/>
        <v>0.76670091197101131</v>
      </c>
      <c r="BB11" s="11">
        <f t="shared" si="85"/>
        <v>0.72157217886296177</v>
      </c>
      <c r="BC11" s="11">
        <f t="shared" si="85"/>
        <v>0.63351776131125448</v>
      </c>
      <c r="BD11" s="5" t="e">
        <v>#N/A</v>
      </c>
      <c r="BE11" s="19">
        <f>SUM(BE12:BE23)</f>
        <v>35496</v>
      </c>
      <c r="BF11" s="22">
        <f>BE11/F11</f>
        <v>8.8311908025844724E-2</v>
      </c>
      <c r="BG11" s="19">
        <f>SUM(BG12:BG23)</f>
        <v>98241</v>
      </c>
      <c r="BH11" s="22">
        <f t="shared" si="63"/>
        <v>0.21492750864711249</v>
      </c>
      <c r="BI11" s="19">
        <f>SUM(BI12:BI23)</f>
        <v>4.1370000000000005</v>
      </c>
      <c r="BJ11" s="19">
        <f>SUM(BJ12:BJ23)</f>
        <v>92.888999999999996</v>
      </c>
      <c r="BL11" s="21"/>
    </row>
    <row r="12" spans="1:64" x14ac:dyDescent="0.25">
      <c r="A12" s="8">
        <v>1</v>
      </c>
      <c r="B12" s="18" t="s">
        <v>4</v>
      </c>
      <c r="C12" s="2">
        <v>12703</v>
      </c>
      <c r="D12" s="3">
        <v>12110</v>
      </c>
      <c r="E12" s="2">
        <v>11309</v>
      </c>
      <c r="F12" s="2">
        <v>11552</v>
      </c>
      <c r="G12" s="2">
        <f t="shared" si="57"/>
        <v>13691</v>
      </c>
      <c r="H12" s="15">
        <f t="shared" ref="H12:H23" si="97">D12/C12-1</f>
        <v>-4.6681886168621567E-2</v>
      </c>
      <c r="I12" s="15">
        <f t="shared" ref="I12:I23" si="98">E12/D12-1</f>
        <v>-6.6143682906688706E-2</v>
      </c>
      <c r="J12" s="15">
        <f t="shared" ref="J12:J23" si="99">F12/E12-1</f>
        <v>2.14873109912459E-2</v>
      </c>
      <c r="K12" s="19">
        <v>5777</v>
      </c>
      <c r="L12" s="41">
        <v>5414</v>
      </c>
      <c r="M12" s="19">
        <v>4958</v>
      </c>
      <c r="N12" s="19">
        <v>4861</v>
      </c>
      <c r="O12" s="19">
        <v>4647</v>
      </c>
      <c r="P12" s="15">
        <f t="shared" ref="P12:P23" si="100">L12/K12-1</f>
        <v>-6.2835381685996228E-2</v>
      </c>
      <c r="Q12" s="15">
        <f t="shared" ref="Q12:Q23" si="101">M12/L12-1</f>
        <v>-8.4226080531954239E-2</v>
      </c>
      <c r="R12" s="15">
        <f t="shared" ref="R12:R23" si="102">N12/M12-1</f>
        <v>-1.9564340459862883E-2</v>
      </c>
      <c r="S12" s="19">
        <v>6926</v>
      </c>
      <c r="T12" s="41">
        <v>6696</v>
      </c>
      <c r="U12" s="19">
        <v>6351</v>
      </c>
      <c r="V12" s="19">
        <v>5730</v>
      </c>
      <c r="W12" s="19">
        <v>6053</v>
      </c>
      <c r="X12" s="15">
        <f t="shared" ref="X12:X23" si="103">T12/S12-1</f>
        <v>-3.3208200981807656E-2</v>
      </c>
      <c r="Y12" s="15">
        <f t="shared" ref="Y12:Y23" si="104">U12/T12-1</f>
        <v>-5.1523297491039455E-2</v>
      </c>
      <c r="Z12" s="15">
        <f t="shared" ref="Z12:Z23" si="105">V12/U12-1</f>
        <v>-9.7779877184695274E-2</v>
      </c>
      <c r="AA12" s="19">
        <v>4996</v>
      </c>
      <c r="AB12" s="41">
        <v>4950</v>
      </c>
      <c r="AC12" s="19">
        <v>4830</v>
      </c>
      <c r="AD12" s="19">
        <v>4333</v>
      </c>
      <c r="AE12" s="19">
        <v>4776</v>
      </c>
      <c r="AF12" s="15">
        <f t="shared" ref="AF12:AF23" si="106">AB12/AA12-1</f>
        <v>-9.2073658927142032E-3</v>
      </c>
      <c r="AG12" s="15">
        <f t="shared" ref="AG12:AG23" si="107">AC12/AB12-1</f>
        <v>-2.4242424242424288E-2</v>
      </c>
      <c r="AH12" s="15">
        <f t="shared" ref="AH12:AH23" si="108">AD12/AC12-1</f>
        <v>-0.10289855072463772</v>
      </c>
      <c r="AI12" s="19">
        <v>1930</v>
      </c>
      <c r="AJ12" s="41">
        <v>1746</v>
      </c>
      <c r="AK12" s="19">
        <v>1521</v>
      </c>
      <c r="AL12" s="19">
        <v>1397</v>
      </c>
      <c r="AM12" s="19">
        <v>1277</v>
      </c>
      <c r="AN12" s="15">
        <f t="shared" ref="AN12:AN23" si="109">AJ12/AI12-1</f>
        <v>-9.5336787564766823E-2</v>
      </c>
      <c r="AO12" s="15">
        <f t="shared" ref="AO12:AO23" si="110">AK12/AJ12-1</f>
        <v>-0.12886597938144329</v>
      </c>
      <c r="AP12" s="15">
        <f t="shared" ref="AP12:AP23" si="111">AL12/AK12-1</f>
        <v>-8.1525312294543073E-2</v>
      </c>
      <c r="AQ12" s="4">
        <v>8920</v>
      </c>
      <c r="AR12" s="4">
        <v>8378</v>
      </c>
      <c r="AS12" s="4">
        <v>8058</v>
      </c>
      <c r="AT12" s="4">
        <v>7880</v>
      </c>
      <c r="AU12" s="4">
        <v>8194</v>
      </c>
      <c r="AV12" s="15">
        <f t="shared" ref="AV12:AV23" si="112">AR12/AQ12-1</f>
        <v>-6.0762331838565053E-2</v>
      </c>
      <c r="AW12" s="15">
        <f t="shared" ref="AW12:AW23" si="113">AS12/AR12-1</f>
        <v>-3.8195273334924784E-2</v>
      </c>
      <c r="AX12" s="15">
        <f t="shared" ref="AX12:AX23" si="114">AT12/AS12-1</f>
        <v>-2.2089848597666939E-2</v>
      </c>
      <c r="AY12" s="11">
        <f t="shared" si="58"/>
        <v>0.70219633157521844</v>
      </c>
      <c r="AZ12" s="11">
        <f t="shared" si="59"/>
        <v>0.69182493806771261</v>
      </c>
      <c r="BA12" s="11">
        <f t="shared" si="60"/>
        <v>0.71252984348748782</v>
      </c>
      <c r="BB12" s="11">
        <f t="shared" si="61"/>
        <v>0.68213296398891965</v>
      </c>
      <c r="BC12" s="11">
        <f t="shared" si="61"/>
        <v>0.59849536191658759</v>
      </c>
      <c r="BD12" s="5" t="e">
        <v>#N/A</v>
      </c>
      <c r="BE12" s="4">
        <v>961</v>
      </c>
      <c r="BF12" s="22">
        <v>8.3189058171745156E-2</v>
      </c>
      <c r="BG12" s="23">
        <v>2991</v>
      </c>
      <c r="BH12" s="22">
        <f t="shared" si="63"/>
        <v>0.21846468482945</v>
      </c>
      <c r="BI12" s="12">
        <v>0.16600000000000001</v>
      </c>
      <c r="BJ12" s="12">
        <v>2.2330000000000001</v>
      </c>
      <c r="BL12" s="21"/>
    </row>
    <row r="13" spans="1:64" ht="27.6" customHeight="1" x14ac:dyDescent="0.25">
      <c r="A13" s="8">
        <v>2</v>
      </c>
      <c r="B13" s="18" t="s">
        <v>5</v>
      </c>
      <c r="C13" s="2">
        <v>10327</v>
      </c>
      <c r="D13" s="3">
        <v>10047</v>
      </c>
      <c r="E13" s="2">
        <v>10760</v>
      </c>
      <c r="F13" s="2">
        <v>9578</v>
      </c>
      <c r="G13" s="2">
        <f t="shared" si="57"/>
        <v>10245</v>
      </c>
      <c r="H13" s="15">
        <f t="shared" si="97"/>
        <v>-2.7113392079016196E-2</v>
      </c>
      <c r="I13" s="15">
        <f t="shared" si="98"/>
        <v>7.0966457649049408E-2</v>
      </c>
      <c r="J13" s="15">
        <f t="shared" si="99"/>
        <v>-0.10985130111524166</v>
      </c>
      <c r="K13" s="19">
        <v>4757</v>
      </c>
      <c r="L13" s="41">
        <v>5007</v>
      </c>
      <c r="M13" s="19">
        <v>5301</v>
      </c>
      <c r="N13" s="19">
        <v>5032</v>
      </c>
      <c r="O13" s="19">
        <v>5162</v>
      </c>
      <c r="P13" s="15">
        <f t="shared" si="100"/>
        <v>5.2554130754677297E-2</v>
      </c>
      <c r="Q13" s="15">
        <f t="shared" si="101"/>
        <v>5.8717795086878466E-2</v>
      </c>
      <c r="R13" s="15">
        <f t="shared" si="102"/>
        <v>-5.0745142425957401E-2</v>
      </c>
      <c r="S13" s="19">
        <v>5570</v>
      </c>
      <c r="T13" s="41">
        <v>5040</v>
      </c>
      <c r="U13" s="19">
        <v>5459</v>
      </c>
      <c r="V13" s="19">
        <v>4438</v>
      </c>
      <c r="W13" s="19">
        <v>3734</v>
      </c>
      <c r="X13" s="15">
        <f t="shared" si="103"/>
        <v>-9.5152603231597799E-2</v>
      </c>
      <c r="Y13" s="15">
        <f t="shared" si="104"/>
        <v>8.3134920634920562E-2</v>
      </c>
      <c r="Z13" s="15">
        <f t="shared" si="105"/>
        <v>-0.18703059168345848</v>
      </c>
      <c r="AA13" s="19">
        <v>3826</v>
      </c>
      <c r="AB13" s="41">
        <v>3479</v>
      </c>
      <c r="AC13" s="19">
        <v>3334</v>
      </c>
      <c r="AD13" s="19">
        <v>2592</v>
      </c>
      <c r="AE13" s="19">
        <v>2082</v>
      </c>
      <c r="AF13" s="15">
        <f t="shared" si="106"/>
        <v>-9.0695243073706244E-2</v>
      </c>
      <c r="AG13" s="15">
        <f t="shared" si="107"/>
        <v>-4.1678643288301287E-2</v>
      </c>
      <c r="AH13" s="15">
        <f t="shared" si="108"/>
        <v>-0.22255548890221954</v>
      </c>
      <c r="AI13" s="19">
        <v>1744</v>
      </c>
      <c r="AJ13" s="41">
        <v>1561</v>
      </c>
      <c r="AK13" s="19">
        <v>2125</v>
      </c>
      <c r="AL13" s="19">
        <v>1846</v>
      </c>
      <c r="AM13" s="19">
        <v>1652</v>
      </c>
      <c r="AN13" s="15">
        <f t="shared" si="109"/>
        <v>-0.10493119266055051</v>
      </c>
      <c r="AO13" s="15">
        <f t="shared" si="110"/>
        <v>0.36130685458039724</v>
      </c>
      <c r="AP13" s="15">
        <f t="shared" si="111"/>
        <v>-0.13129411764705878</v>
      </c>
      <c r="AQ13" s="4">
        <v>3575</v>
      </c>
      <c r="AR13" s="4">
        <v>4333</v>
      </c>
      <c r="AS13" s="4">
        <v>4730</v>
      </c>
      <c r="AT13" s="4">
        <v>4300</v>
      </c>
      <c r="AU13" s="4">
        <v>4493</v>
      </c>
      <c r="AV13" s="15">
        <f t="shared" si="112"/>
        <v>0.21202797202797208</v>
      </c>
      <c r="AW13" s="15">
        <f t="shared" si="113"/>
        <v>9.1622432494807393E-2</v>
      </c>
      <c r="AX13" s="15">
        <f t="shared" si="114"/>
        <v>-9.0909090909090939E-2</v>
      </c>
      <c r="AY13" s="11">
        <f t="shared" si="58"/>
        <v>0.3461799167231529</v>
      </c>
      <c r="AZ13" s="11">
        <f t="shared" si="59"/>
        <v>0.4312730168209416</v>
      </c>
      <c r="BA13" s="11">
        <f t="shared" si="60"/>
        <v>0.4395910780669145</v>
      </c>
      <c r="BB13" s="11">
        <f t="shared" si="61"/>
        <v>0.44894550010440593</v>
      </c>
      <c r="BC13" s="11">
        <f t="shared" si="61"/>
        <v>0.43855539287457296</v>
      </c>
      <c r="BD13" s="5" t="e">
        <v>#N/A</v>
      </c>
      <c r="BE13" s="4">
        <v>108</v>
      </c>
      <c r="BF13" s="22">
        <v>1.1275840467738567E-2</v>
      </c>
      <c r="BG13" s="23">
        <v>1349</v>
      </c>
      <c r="BH13" s="22">
        <f t="shared" si="63"/>
        <v>0.13167398731088337</v>
      </c>
      <c r="BI13" s="12">
        <v>0</v>
      </c>
      <c r="BJ13" s="12">
        <v>0.628</v>
      </c>
      <c r="BL13" s="21"/>
    </row>
    <row r="14" spans="1:64" ht="26.4" x14ac:dyDescent="0.25">
      <c r="A14" s="8">
        <v>3</v>
      </c>
      <c r="B14" s="18" t="s">
        <v>6</v>
      </c>
      <c r="C14" s="2">
        <v>35078</v>
      </c>
      <c r="D14" s="3">
        <v>33260</v>
      </c>
      <c r="E14" s="2">
        <v>31027</v>
      </c>
      <c r="F14" s="2">
        <v>27981</v>
      </c>
      <c r="G14" s="2">
        <f t="shared" si="57"/>
        <v>33706</v>
      </c>
      <c r="H14" s="15">
        <f t="shared" si="97"/>
        <v>-5.182735617766121E-2</v>
      </c>
      <c r="I14" s="15">
        <f t="shared" si="98"/>
        <v>-6.7137702946482247E-2</v>
      </c>
      <c r="J14" s="15">
        <f t="shared" si="99"/>
        <v>-9.817255938376257E-2</v>
      </c>
      <c r="K14" s="19">
        <v>11962</v>
      </c>
      <c r="L14" s="41">
        <v>11380</v>
      </c>
      <c r="M14" s="19">
        <v>11073</v>
      </c>
      <c r="N14" s="19">
        <v>9733</v>
      </c>
      <c r="O14" s="19">
        <v>9645</v>
      </c>
      <c r="P14" s="15">
        <f t="shared" si="100"/>
        <v>-4.8654071225547546E-2</v>
      </c>
      <c r="Q14" s="15">
        <f t="shared" si="101"/>
        <v>-2.6977152899824275E-2</v>
      </c>
      <c r="R14" s="15">
        <f t="shared" si="102"/>
        <v>-0.12101508173033504</v>
      </c>
      <c r="S14" s="19">
        <v>23116</v>
      </c>
      <c r="T14" s="41">
        <v>21880</v>
      </c>
      <c r="U14" s="19">
        <v>19954</v>
      </c>
      <c r="V14" s="19">
        <v>16681</v>
      </c>
      <c r="W14" s="19">
        <v>15618</v>
      </c>
      <c r="X14" s="15">
        <f t="shared" si="103"/>
        <v>-5.3469458383803459E-2</v>
      </c>
      <c r="Y14" s="15">
        <f t="shared" si="104"/>
        <v>-8.8025594149908626E-2</v>
      </c>
      <c r="Z14" s="15">
        <f t="shared" si="105"/>
        <v>-0.16402726270421975</v>
      </c>
      <c r="AA14" s="19">
        <v>18113</v>
      </c>
      <c r="AB14" s="41">
        <v>17181</v>
      </c>
      <c r="AC14" s="19">
        <v>15727</v>
      </c>
      <c r="AD14" s="19">
        <v>12831</v>
      </c>
      <c r="AE14" s="19">
        <v>12117</v>
      </c>
      <c r="AF14" s="15">
        <f t="shared" si="106"/>
        <v>-5.1454756252415357E-2</v>
      </c>
      <c r="AG14" s="15">
        <f t="shared" si="107"/>
        <v>-8.4628368546650345E-2</v>
      </c>
      <c r="AH14" s="15">
        <f t="shared" si="108"/>
        <v>-0.18414192153621156</v>
      </c>
      <c r="AI14" s="19">
        <v>5003</v>
      </c>
      <c r="AJ14" s="41">
        <v>4699</v>
      </c>
      <c r="AK14" s="19">
        <v>4227</v>
      </c>
      <c r="AL14" s="19">
        <v>3850</v>
      </c>
      <c r="AM14" s="19">
        <v>3501</v>
      </c>
      <c r="AN14" s="15">
        <f t="shared" si="109"/>
        <v>-6.0763541874875093E-2</v>
      </c>
      <c r="AO14" s="15">
        <f t="shared" si="110"/>
        <v>-0.10044690359650987</v>
      </c>
      <c r="AP14" s="15">
        <f t="shared" si="111"/>
        <v>-8.9188549798911776E-2</v>
      </c>
      <c r="AQ14" s="4">
        <v>19415</v>
      </c>
      <c r="AR14" s="4">
        <v>19111</v>
      </c>
      <c r="AS14" s="4">
        <v>18496</v>
      </c>
      <c r="AT14" s="4">
        <v>17860</v>
      </c>
      <c r="AU14" s="4">
        <v>18031</v>
      </c>
      <c r="AV14" s="15">
        <f t="shared" si="112"/>
        <v>-1.5657996394540352E-2</v>
      </c>
      <c r="AW14" s="15">
        <f t="shared" si="113"/>
        <v>-3.2180419653602632E-2</v>
      </c>
      <c r="AX14" s="15">
        <f t="shared" si="114"/>
        <v>-3.4385813148788968E-2</v>
      </c>
      <c r="AY14" s="11">
        <f t="shared" si="58"/>
        <v>0.55348081418552941</v>
      </c>
      <c r="AZ14" s="11">
        <f t="shared" si="59"/>
        <v>0.57459410703547809</v>
      </c>
      <c r="BA14" s="11">
        <f t="shared" si="60"/>
        <v>0.59612595481354946</v>
      </c>
      <c r="BB14" s="11">
        <f t="shared" si="61"/>
        <v>0.6382902683964119</v>
      </c>
      <c r="BC14" s="11">
        <f t="shared" si="61"/>
        <v>0.53494926719278468</v>
      </c>
      <c r="BD14" s="5" t="e">
        <v>#N/A</v>
      </c>
      <c r="BE14" s="4">
        <v>1567</v>
      </c>
      <c r="BF14" s="22">
        <v>5.6002287266359314E-2</v>
      </c>
      <c r="BG14" s="23">
        <v>8443</v>
      </c>
      <c r="BH14" s="22">
        <f t="shared" si="63"/>
        <v>0.25048952708716549</v>
      </c>
      <c r="BI14" s="12">
        <v>0.16500000000000001</v>
      </c>
      <c r="BJ14" s="12">
        <v>3.3260000000000001</v>
      </c>
      <c r="BL14" s="21"/>
    </row>
    <row r="15" spans="1:64" x14ac:dyDescent="0.25">
      <c r="A15" s="8">
        <v>4</v>
      </c>
      <c r="B15" s="18" t="s">
        <v>7</v>
      </c>
      <c r="C15" s="2">
        <v>13262</v>
      </c>
      <c r="D15" s="3">
        <v>12950</v>
      </c>
      <c r="E15" s="2">
        <v>12309</v>
      </c>
      <c r="F15" s="2">
        <v>12422</v>
      </c>
      <c r="G15" s="2">
        <f t="shared" si="57"/>
        <v>13609</v>
      </c>
      <c r="H15" s="15">
        <f t="shared" si="97"/>
        <v>-2.3525863369024291E-2</v>
      </c>
      <c r="I15" s="15">
        <f t="shared" si="98"/>
        <v>-4.9498069498069452E-2</v>
      </c>
      <c r="J15" s="15">
        <f t="shared" si="99"/>
        <v>9.1802745958242671E-3</v>
      </c>
      <c r="K15" s="19">
        <v>4038</v>
      </c>
      <c r="L15" s="41">
        <v>3871</v>
      </c>
      <c r="M15" s="19">
        <v>3569</v>
      </c>
      <c r="N15" s="19">
        <v>3489</v>
      </c>
      <c r="O15" s="19">
        <v>3506</v>
      </c>
      <c r="P15" s="15">
        <f t="shared" si="100"/>
        <v>-4.1357107478949939E-2</v>
      </c>
      <c r="Q15" s="15">
        <f t="shared" si="101"/>
        <v>-7.8016016533195565E-2</v>
      </c>
      <c r="R15" s="15">
        <f t="shared" si="102"/>
        <v>-2.2415242364808075E-2</v>
      </c>
      <c r="S15" s="19">
        <v>9224</v>
      </c>
      <c r="T15" s="41">
        <v>9079</v>
      </c>
      <c r="U15" s="19">
        <v>8740</v>
      </c>
      <c r="V15" s="19">
        <v>8175</v>
      </c>
      <c r="W15" s="19">
        <v>8114</v>
      </c>
      <c r="X15" s="15">
        <f t="shared" si="103"/>
        <v>-1.5719861231569765E-2</v>
      </c>
      <c r="Y15" s="15">
        <f t="shared" si="104"/>
        <v>-3.7338913977310262E-2</v>
      </c>
      <c r="Z15" s="15">
        <f t="shared" si="105"/>
        <v>-6.4645308924485168E-2</v>
      </c>
      <c r="AA15" s="19">
        <v>5750</v>
      </c>
      <c r="AB15" s="41">
        <v>5630</v>
      </c>
      <c r="AC15" s="19">
        <v>5532</v>
      </c>
      <c r="AD15" s="19">
        <v>5010</v>
      </c>
      <c r="AE15" s="19">
        <v>5130</v>
      </c>
      <c r="AF15" s="15">
        <f t="shared" si="106"/>
        <v>-2.086956521739125E-2</v>
      </c>
      <c r="AG15" s="15">
        <f t="shared" si="107"/>
        <v>-1.7406749555950229E-2</v>
      </c>
      <c r="AH15" s="15">
        <f t="shared" si="108"/>
        <v>-9.4360086767895868E-2</v>
      </c>
      <c r="AI15" s="19">
        <v>3474</v>
      </c>
      <c r="AJ15" s="41">
        <v>3449</v>
      </c>
      <c r="AK15" s="19">
        <v>3208</v>
      </c>
      <c r="AL15" s="19">
        <v>3165</v>
      </c>
      <c r="AM15" s="19">
        <v>2984</v>
      </c>
      <c r="AN15" s="15">
        <f t="shared" si="109"/>
        <v>-7.1963154864709278E-3</v>
      </c>
      <c r="AO15" s="15">
        <f t="shared" si="110"/>
        <v>-6.987532618150194E-2</v>
      </c>
      <c r="AP15" s="15">
        <f t="shared" si="111"/>
        <v>-1.340399002493764E-2</v>
      </c>
      <c r="AQ15" s="4">
        <v>9390</v>
      </c>
      <c r="AR15" s="4">
        <v>8994</v>
      </c>
      <c r="AS15" s="4">
        <v>8903</v>
      </c>
      <c r="AT15" s="4">
        <v>8550</v>
      </c>
      <c r="AU15" s="4">
        <v>8929</v>
      </c>
      <c r="AV15" s="15">
        <f t="shared" si="112"/>
        <v>-4.2172523961661379E-2</v>
      </c>
      <c r="AW15" s="15">
        <f t="shared" si="113"/>
        <v>-1.0117856348676901E-2</v>
      </c>
      <c r="AX15" s="15">
        <f t="shared" si="114"/>
        <v>-3.9649556329327207E-2</v>
      </c>
      <c r="AY15" s="11">
        <f t="shared" si="58"/>
        <v>0.70803800331774991</v>
      </c>
      <c r="AZ15" s="11">
        <f t="shared" si="59"/>
        <v>0.6945173745173745</v>
      </c>
      <c r="BA15" s="11">
        <f t="shared" si="60"/>
        <v>0.72329190023559997</v>
      </c>
      <c r="BB15" s="11">
        <f t="shared" si="61"/>
        <v>0.68829496055385608</v>
      </c>
      <c r="BC15" s="11">
        <f t="shared" si="61"/>
        <v>0.65610992725402306</v>
      </c>
      <c r="BD15" s="5" t="e">
        <v>#N/A</v>
      </c>
      <c r="BE15" s="4">
        <v>758</v>
      </c>
      <c r="BF15" s="22">
        <v>6.1020769602318468E-2</v>
      </c>
      <c r="BG15" s="23">
        <v>1989</v>
      </c>
      <c r="BH15" s="22">
        <f t="shared" si="63"/>
        <v>0.14615328091704019</v>
      </c>
      <c r="BI15" s="12">
        <v>4.2000000000000003E-2</v>
      </c>
      <c r="BJ15" s="12">
        <v>2.0990000000000002</v>
      </c>
      <c r="BL15" s="21"/>
    </row>
    <row r="16" spans="1:64" x14ac:dyDescent="0.25">
      <c r="A16" s="8">
        <v>5</v>
      </c>
      <c r="B16" s="18" t="s">
        <v>8</v>
      </c>
      <c r="C16" s="2">
        <v>36842</v>
      </c>
      <c r="D16" s="3">
        <v>36292</v>
      </c>
      <c r="E16" s="2">
        <v>35788</v>
      </c>
      <c r="F16" s="2">
        <v>37240</v>
      </c>
      <c r="G16" s="2">
        <f t="shared" si="57"/>
        <v>41591</v>
      </c>
      <c r="H16" s="15">
        <f t="shared" si="97"/>
        <v>-1.4928614081754499E-2</v>
      </c>
      <c r="I16" s="15">
        <f t="shared" si="98"/>
        <v>-1.3887358095448055E-2</v>
      </c>
      <c r="J16" s="15">
        <f t="shared" si="99"/>
        <v>4.0572258857717758E-2</v>
      </c>
      <c r="K16" s="19">
        <v>21708</v>
      </c>
      <c r="L16" s="41">
        <v>20170</v>
      </c>
      <c r="M16" s="19">
        <v>19261</v>
      </c>
      <c r="N16" s="19">
        <v>18299</v>
      </c>
      <c r="O16" s="19">
        <v>17547</v>
      </c>
      <c r="P16" s="15">
        <f t="shared" si="100"/>
        <v>-7.084945642159568E-2</v>
      </c>
      <c r="Q16" s="15">
        <f t="shared" si="101"/>
        <v>-4.5066931085770978E-2</v>
      </c>
      <c r="R16" s="15">
        <f t="shared" si="102"/>
        <v>-4.9945485696485159E-2</v>
      </c>
      <c r="S16" s="19">
        <v>15134</v>
      </c>
      <c r="T16" s="41">
        <v>16122</v>
      </c>
      <c r="U16" s="19">
        <v>16527</v>
      </c>
      <c r="V16" s="19">
        <v>15258</v>
      </c>
      <c r="W16" s="19">
        <v>14703</v>
      </c>
      <c r="X16" s="15">
        <f t="shared" si="103"/>
        <v>6.5283467688648011E-2</v>
      </c>
      <c r="Y16" s="15">
        <f t="shared" si="104"/>
        <v>2.512095273539261E-2</v>
      </c>
      <c r="Z16" s="15">
        <f t="shared" si="105"/>
        <v>-7.6783445271374151E-2</v>
      </c>
      <c r="AA16" s="19">
        <v>14831</v>
      </c>
      <c r="AB16" s="41">
        <v>15789</v>
      </c>
      <c r="AC16" s="19">
        <v>16191</v>
      </c>
      <c r="AD16" s="19">
        <v>14898</v>
      </c>
      <c r="AE16" s="19">
        <v>14388</v>
      </c>
      <c r="AF16" s="15">
        <f t="shared" si="106"/>
        <v>6.4594430584586249E-2</v>
      </c>
      <c r="AG16" s="15">
        <f t="shared" si="107"/>
        <v>2.5460763822914734E-2</v>
      </c>
      <c r="AH16" s="15">
        <f t="shared" si="108"/>
        <v>-7.9859181026496251E-2</v>
      </c>
      <c r="AI16" s="19">
        <v>303</v>
      </c>
      <c r="AJ16" s="41">
        <v>333</v>
      </c>
      <c r="AK16" s="19">
        <v>336</v>
      </c>
      <c r="AL16" s="19">
        <v>360</v>
      </c>
      <c r="AM16" s="19">
        <v>315</v>
      </c>
      <c r="AN16" s="15">
        <f t="shared" si="109"/>
        <v>9.9009900990099098E-2</v>
      </c>
      <c r="AO16" s="15">
        <f t="shared" si="110"/>
        <v>9.009009009008917E-3</v>
      </c>
      <c r="AP16" s="15">
        <f t="shared" si="111"/>
        <v>7.1428571428571397E-2</v>
      </c>
      <c r="AQ16" s="4">
        <v>26372</v>
      </c>
      <c r="AR16" s="4">
        <v>26726</v>
      </c>
      <c r="AS16" s="4">
        <v>26401</v>
      </c>
      <c r="AT16" s="4">
        <v>25492</v>
      </c>
      <c r="AU16" s="4">
        <v>25040</v>
      </c>
      <c r="AV16" s="15">
        <f t="shared" si="112"/>
        <v>1.3423327771879157E-2</v>
      </c>
      <c r="AW16" s="15">
        <f t="shared" si="113"/>
        <v>-1.2160443014293199E-2</v>
      </c>
      <c r="AX16" s="15">
        <f t="shared" si="114"/>
        <v>-3.4430513995681977E-2</v>
      </c>
      <c r="AY16" s="11">
        <f t="shared" si="58"/>
        <v>0.71581347375278215</v>
      </c>
      <c r="AZ16" s="11">
        <f t="shared" si="59"/>
        <v>0.73641573900584156</v>
      </c>
      <c r="BA16" s="11">
        <f t="shared" si="60"/>
        <v>0.73770537610372189</v>
      </c>
      <c r="BB16" s="11">
        <f t="shared" si="61"/>
        <v>0.68453276047261014</v>
      </c>
      <c r="BC16" s="11">
        <f t="shared" si="61"/>
        <v>0.60205332884518281</v>
      </c>
      <c r="BD16" s="5" t="e">
        <v>#N/A</v>
      </c>
      <c r="BE16" s="4">
        <v>3683</v>
      </c>
      <c r="BF16" s="22">
        <v>9.889903329752954E-2</v>
      </c>
      <c r="BG16" s="23">
        <v>9341</v>
      </c>
      <c r="BH16" s="22">
        <f t="shared" si="63"/>
        <v>0.22459185881560914</v>
      </c>
      <c r="BI16" s="12">
        <v>0.64900000000000002</v>
      </c>
      <c r="BJ16" s="12">
        <v>11.305999999999999</v>
      </c>
      <c r="BL16" s="21"/>
    </row>
    <row r="17" spans="1:64" ht="34.799999999999997" customHeight="1" x14ac:dyDescent="0.25">
      <c r="A17" s="8">
        <v>6</v>
      </c>
      <c r="B17" s="18" t="s">
        <v>9</v>
      </c>
      <c r="C17" s="2">
        <v>27159</v>
      </c>
      <c r="D17" s="3">
        <v>26491</v>
      </c>
      <c r="E17" s="2">
        <v>25164</v>
      </c>
      <c r="F17" s="2">
        <v>25743</v>
      </c>
      <c r="G17" s="2">
        <f t="shared" si="57"/>
        <v>29414</v>
      </c>
      <c r="H17" s="15">
        <f t="shared" si="97"/>
        <v>-2.4595898228948032E-2</v>
      </c>
      <c r="I17" s="15">
        <f t="shared" si="98"/>
        <v>-5.0092484239930513E-2</v>
      </c>
      <c r="J17" s="15">
        <f t="shared" si="99"/>
        <v>2.3009060562708683E-2</v>
      </c>
      <c r="K17" s="19">
        <v>13608</v>
      </c>
      <c r="L17" s="41">
        <v>12883</v>
      </c>
      <c r="M17" s="19">
        <v>11550</v>
      </c>
      <c r="N17" s="19">
        <v>11017</v>
      </c>
      <c r="O17" s="19">
        <v>10850</v>
      </c>
      <c r="P17" s="15">
        <f t="shared" si="100"/>
        <v>-5.327748383303943E-2</v>
      </c>
      <c r="Q17" s="15">
        <f t="shared" si="101"/>
        <v>-0.10346968873709539</v>
      </c>
      <c r="R17" s="15">
        <f t="shared" si="102"/>
        <v>-4.6147186147186159E-2</v>
      </c>
      <c r="S17" s="19">
        <v>13551</v>
      </c>
      <c r="T17" s="41">
        <v>13608</v>
      </c>
      <c r="U17" s="19">
        <v>13614</v>
      </c>
      <c r="V17" s="19">
        <v>12702</v>
      </c>
      <c r="W17" s="19">
        <v>12490</v>
      </c>
      <c r="X17" s="15">
        <f t="shared" si="103"/>
        <v>4.2063316360416714E-3</v>
      </c>
      <c r="Y17" s="15">
        <f t="shared" si="104"/>
        <v>4.4091710758387137E-4</v>
      </c>
      <c r="Z17" s="15">
        <f t="shared" si="105"/>
        <v>-6.6989863375936487E-2</v>
      </c>
      <c r="AA17" s="19">
        <v>13064</v>
      </c>
      <c r="AB17" s="41">
        <v>13140</v>
      </c>
      <c r="AC17" s="19">
        <v>13196</v>
      </c>
      <c r="AD17" s="19">
        <v>12281</v>
      </c>
      <c r="AE17" s="19">
        <v>12101</v>
      </c>
      <c r="AF17" s="15">
        <f t="shared" si="106"/>
        <v>5.8175137783220698E-3</v>
      </c>
      <c r="AG17" s="15">
        <f t="shared" si="107"/>
        <v>4.2617960426178936E-3</v>
      </c>
      <c r="AH17" s="15">
        <f t="shared" si="108"/>
        <v>-6.9339193695059143E-2</v>
      </c>
      <c r="AI17" s="19">
        <v>487</v>
      </c>
      <c r="AJ17" s="41">
        <v>468</v>
      </c>
      <c r="AK17" s="19">
        <v>418</v>
      </c>
      <c r="AL17" s="19">
        <v>421</v>
      </c>
      <c r="AM17" s="19">
        <v>389</v>
      </c>
      <c r="AN17" s="15">
        <f t="shared" si="109"/>
        <v>-3.9014373716632411E-2</v>
      </c>
      <c r="AO17" s="15">
        <f t="shared" si="110"/>
        <v>-0.10683760683760679</v>
      </c>
      <c r="AP17" s="15">
        <f t="shared" si="111"/>
        <v>7.1770334928229484E-3</v>
      </c>
      <c r="AQ17" s="4">
        <v>22110</v>
      </c>
      <c r="AR17" s="4">
        <v>21225</v>
      </c>
      <c r="AS17" s="4">
        <v>20245</v>
      </c>
      <c r="AT17" s="4">
        <v>19301</v>
      </c>
      <c r="AU17" s="4">
        <v>19176</v>
      </c>
      <c r="AV17" s="15">
        <f t="shared" si="112"/>
        <v>-4.00271370420624E-2</v>
      </c>
      <c r="AW17" s="15">
        <f t="shared" si="113"/>
        <v>-4.6171967020023574E-2</v>
      </c>
      <c r="AX17" s="15">
        <f t="shared" si="114"/>
        <v>-4.6628797233884911E-2</v>
      </c>
      <c r="AY17" s="11">
        <f t="shared" si="58"/>
        <v>0.81409477521263673</v>
      </c>
      <c r="AZ17" s="11">
        <f t="shared" si="59"/>
        <v>0.80121550715337286</v>
      </c>
      <c r="BA17" s="11">
        <f t="shared" si="60"/>
        <v>0.80452233349229052</v>
      </c>
      <c r="BB17" s="11">
        <f t="shared" si="61"/>
        <v>0.74975721555374275</v>
      </c>
      <c r="BC17" s="11">
        <f t="shared" si="61"/>
        <v>0.65193445298157338</v>
      </c>
      <c r="BD17" s="5" t="e">
        <v>#N/A</v>
      </c>
      <c r="BE17" s="4">
        <v>2024</v>
      </c>
      <c r="BF17" s="22">
        <v>7.8623315075942973E-2</v>
      </c>
      <c r="BG17" s="23">
        <v>6074</v>
      </c>
      <c r="BH17" s="22">
        <f t="shared" si="63"/>
        <v>0.20650030597674576</v>
      </c>
      <c r="BI17" s="12">
        <v>0.20699999999999999</v>
      </c>
      <c r="BJ17" s="12">
        <v>7.1870000000000003</v>
      </c>
      <c r="BL17" s="21"/>
    </row>
    <row r="18" spans="1:64" x14ac:dyDescent="0.25">
      <c r="A18" s="8">
        <v>7</v>
      </c>
      <c r="B18" s="18" t="s">
        <v>10</v>
      </c>
      <c r="C18" s="2">
        <v>10913</v>
      </c>
      <c r="D18" s="3">
        <v>10744</v>
      </c>
      <c r="E18" s="2">
        <v>10583</v>
      </c>
      <c r="F18" s="2">
        <v>10885</v>
      </c>
      <c r="G18" s="2">
        <f t="shared" si="57"/>
        <v>13032</v>
      </c>
      <c r="H18" s="15">
        <f t="shared" si="97"/>
        <v>-1.5486117474571626E-2</v>
      </c>
      <c r="I18" s="15">
        <f t="shared" si="98"/>
        <v>-1.498510796723751E-2</v>
      </c>
      <c r="J18" s="15">
        <f t="shared" si="99"/>
        <v>2.8536331852971664E-2</v>
      </c>
      <c r="K18" s="19">
        <v>3580</v>
      </c>
      <c r="L18" s="41">
        <v>3518</v>
      </c>
      <c r="M18" s="19">
        <v>3512</v>
      </c>
      <c r="N18" s="19">
        <v>3439</v>
      </c>
      <c r="O18" s="19">
        <v>3396</v>
      </c>
      <c r="P18" s="15">
        <f t="shared" si="100"/>
        <v>-1.7318435754189898E-2</v>
      </c>
      <c r="Q18" s="15">
        <f t="shared" si="101"/>
        <v>-1.7055144968731728E-3</v>
      </c>
      <c r="R18" s="15">
        <f t="shared" si="102"/>
        <v>-2.0785876993166252E-2</v>
      </c>
      <c r="S18" s="19">
        <v>7333</v>
      </c>
      <c r="T18" s="41">
        <v>7226</v>
      </c>
      <c r="U18" s="19">
        <v>7071</v>
      </c>
      <c r="V18" s="19">
        <v>6405</v>
      </c>
      <c r="W18" s="19">
        <v>6466</v>
      </c>
      <c r="X18" s="15">
        <f t="shared" si="103"/>
        <v>-1.4591572344197501E-2</v>
      </c>
      <c r="Y18" s="15">
        <f t="shared" si="104"/>
        <v>-2.1450318295045623E-2</v>
      </c>
      <c r="Z18" s="15">
        <f t="shared" si="105"/>
        <v>-9.4187526516758546E-2</v>
      </c>
      <c r="AA18" s="19">
        <v>6106</v>
      </c>
      <c r="AB18" s="41">
        <v>5999</v>
      </c>
      <c r="AC18" s="19">
        <v>5865</v>
      </c>
      <c r="AD18" s="19">
        <v>5200</v>
      </c>
      <c r="AE18" s="19">
        <v>5392</v>
      </c>
      <c r="AF18" s="15">
        <f t="shared" si="106"/>
        <v>-1.7523747133966538E-2</v>
      </c>
      <c r="AG18" s="15">
        <f t="shared" si="107"/>
        <v>-2.2337056176029324E-2</v>
      </c>
      <c r="AH18" s="15">
        <f t="shared" si="108"/>
        <v>-0.11338448422847403</v>
      </c>
      <c r="AI18" s="19">
        <v>1227</v>
      </c>
      <c r="AJ18" s="41">
        <v>1227</v>
      </c>
      <c r="AK18" s="19">
        <v>1206</v>
      </c>
      <c r="AL18" s="19">
        <v>1205</v>
      </c>
      <c r="AM18" s="19">
        <v>1074</v>
      </c>
      <c r="AN18" s="15">
        <f t="shared" si="109"/>
        <v>0</v>
      </c>
      <c r="AO18" s="15">
        <f t="shared" si="110"/>
        <v>-1.7114914425427896E-2</v>
      </c>
      <c r="AP18" s="15">
        <f t="shared" si="111"/>
        <v>-8.2918739635162719E-4</v>
      </c>
      <c r="AQ18" s="4">
        <v>7096</v>
      </c>
      <c r="AR18" s="4">
        <v>6939</v>
      </c>
      <c r="AS18" s="4">
        <v>7007</v>
      </c>
      <c r="AT18" s="4">
        <v>6850</v>
      </c>
      <c r="AU18" s="4">
        <v>7037</v>
      </c>
      <c r="AV18" s="15">
        <f t="shared" si="112"/>
        <v>-2.2125140924464493E-2</v>
      </c>
      <c r="AW18" s="15">
        <f t="shared" si="113"/>
        <v>9.7996829514339634E-3</v>
      </c>
      <c r="AX18" s="15">
        <f t="shared" si="114"/>
        <v>-2.2406165263308075E-2</v>
      </c>
      <c r="AY18" s="11">
        <f t="shared" si="58"/>
        <v>0.65023366626958679</v>
      </c>
      <c r="AZ18" s="11">
        <f t="shared" si="59"/>
        <v>0.64584884586746094</v>
      </c>
      <c r="BA18" s="11">
        <f t="shared" si="60"/>
        <v>0.66209959368799021</v>
      </c>
      <c r="BB18" s="11">
        <f t="shared" si="61"/>
        <v>0.62930638493339452</v>
      </c>
      <c r="BC18" s="11">
        <f t="shared" si="61"/>
        <v>0.53997851442602829</v>
      </c>
      <c r="BD18" s="5" t="e">
        <v>#N/A</v>
      </c>
      <c r="BE18" s="4">
        <v>1041</v>
      </c>
      <c r="BF18" s="22">
        <v>9.5636196600826825E-2</v>
      </c>
      <c r="BG18" s="23">
        <v>3170</v>
      </c>
      <c r="BH18" s="22">
        <f t="shared" si="63"/>
        <v>0.24324739103744628</v>
      </c>
      <c r="BI18" s="12">
        <v>7.9000000000000001E-2</v>
      </c>
      <c r="BJ18" s="12">
        <v>1.054</v>
      </c>
      <c r="BL18" s="21"/>
    </row>
    <row r="19" spans="1:64" ht="12.6" customHeight="1" x14ac:dyDescent="0.25">
      <c r="A19" s="8">
        <v>8</v>
      </c>
      <c r="B19" s="18" t="s">
        <v>11</v>
      </c>
      <c r="C19" s="2">
        <v>66470</v>
      </c>
      <c r="D19" s="3">
        <v>64648</v>
      </c>
      <c r="E19" s="2">
        <v>61427</v>
      </c>
      <c r="F19" s="2">
        <v>61318</v>
      </c>
      <c r="G19" s="2">
        <f t="shared" si="57"/>
        <v>67553</v>
      </c>
      <c r="H19" s="15">
        <f t="shared" si="97"/>
        <v>-2.7410862043026896E-2</v>
      </c>
      <c r="I19" s="15">
        <f t="shared" si="98"/>
        <v>-4.9823660438064632E-2</v>
      </c>
      <c r="J19" s="15">
        <f t="shared" si="99"/>
        <v>-1.7744639979162535E-3</v>
      </c>
      <c r="K19" s="19">
        <v>33729</v>
      </c>
      <c r="L19" s="41">
        <v>31771</v>
      </c>
      <c r="M19" s="19">
        <v>29148</v>
      </c>
      <c r="N19" s="19">
        <v>27628</v>
      </c>
      <c r="O19" s="19">
        <v>26750</v>
      </c>
      <c r="P19" s="15">
        <f t="shared" si="100"/>
        <v>-5.8050935396839476E-2</v>
      </c>
      <c r="Q19" s="15">
        <f t="shared" si="101"/>
        <v>-8.2559566900632597E-2</v>
      </c>
      <c r="R19" s="15">
        <f t="shared" si="102"/>
        <v>-5.2147660216824487E-2</v>
      </c>
      <c r="S19" s="19">
        <v>32741</v>
      </c>
      <c r="T19" s="41">
        <v>32877</v>
      </c>
      <c r="U19" s="19">
        <v>32279</v>
      </c>
      <c r="V19" s="19">
        <v>28515</v>
      </c>
      <c r="W19" s="19">
        <v>27253</v>
      </c>
      <c r="X19" s="15">
        <f t="shared" si="103"/>
        <v>4.1538132616596446E-3</v>
      </c>
      <c r="Y19" s="15">
        <f t="shared" si="104"/>
        <v>-1.8189007512850908E-2</v>
      </c>
      <c r="Z19" s="15">
        <f t="shared" si="105"/>
        <v>-0.11660832119954145</v>
      </c>
      <c r="AA19" s="19">
        <v>32347</v>
      </c>
      <c r="AB19" s="41">
        <v>32518</v>
      </c>
      <c r="AC19" s="19">
        <v>31971</v>
      </c>
      <c r="AD19" s="19">
        <v>28223</v>
      </c>
      <c r="AE19" s="19">
        <v>26986</v>
      </c>
      <c r="AF19" s="15">
        <f t="shared" si="106"/>
        <v>5.2864253253779303E-3</v>
      </c>
      <c r="AG19" s="15">
        <f t="shared" si="107"/>
        <v>-1.6821452733870479E-2</v>
      </c>
      <c r="AH19" s="15">
        <f t="shared" si="108"/>
        <v>-0.11723124081198588</v>
      </c>
      <c r="AI19" s="19">
        <v>394</v>
      </c>
      <c r="AJ19" s="41">
        <v>359</v>
      </c>
      <c r="AK19" s="19">
        <v>308</v>
      </c>
      <c r="AL19" s="19">
        <v>292</v>
      </c>
      <c r="AM19" s="19">
        <v>267</v>
      </c>
      <c r="AN19" s="15">
        <f t="shared" si="109"/>
        <v>-8.8832487309644659E-2</v>
      </c>
      <c r="AO19" s="15">
        <f t="shared" si="110"/>
        <v>-0.14206128133704732</v>
      </c>
      <c r="AP19" s="15">
        <f t="shared" si="111"/>
        <v>-5.1948051948051965E-2</v>
      </c>
      <c r="AQ19" s="4">
        <v>52601</v>
      </c>
      <c r="AR19" s="4">
        <v>50650</v>
      </c>
      <c r="AS19" s="4">
        <v>48100</v>
      </c>
      <c r="AT19" s="4">
        <v>45112</v>
      </c>
      <c r="AU19" s="4">
        <v>43653</v>
      </c>
      <c r="AV19" s="15">
        <f t="shared" si="112"/>
        <v>-3.7090549609323009E-2</v>
      </c>
      <c r="AW19" s="15">
        <f t="shared" si="113"/>
        <v>-5.0345508390918114E-2</v>
      </c>
      <c r="AX19" s="15">
        <f t="shared" si="114"/>
        <v>-6.2120582120582135E-2</v>
      </c>
      <c r="AY19" s="11">
        <f t="shared" si="58"/>
        <v>0.79134948096885815</v>
      </c>
      <c r="AZ19" s="11">
        <f t="shared" si="59"/>
        <v>0.78347358000247491</v>
      </c>
      <c r="BA19" s="11">
        <f t="shared" si="60"/>
        <v>0.7830432871538574</v>
      </c>
      <c r="BB19" s="11">
        <f t="shared" si="61"/>
        <v>0.73570566554682149</v>
      </c>
      <c r="BC19" s="11">
        <f t="shared" si="61"/>
        <v>0.64620372152236027</v>
      </c>
      <c r="BD19" s="5" t="e">
        <v>#N/A</v>
      </c>
      <c r="BE19" s="4">
        <v>5175</v>
      </c>
      <c r="BF19" s="22">
        <v>8.4396099024756185E-2</v>
      </c>
      <c r="BG19" s="23">
        <v>13550</v>
      </c>
      <c r="BH19" s="22">
        <f t="shared" si="63"/>
        <v>0.20058324574778322</v>
      </c>
      <c r="BI19" s="12">
        <v>0.69599999999999995</v>
      </c>
      <c r="BJ19" s="12">
        <v>14.637</v>
      </c>
      <c r="BL19" s="21"/>
    </row>
    <row r="20" spans="1:64" x14ac:dyDescent="0.25">
      <c r="A20" s="8">
        <v>9</v>
      </c>
      <c r="B20" s="18" t="s">
        <v>12</v>
      </c>
      <c r="C20" s="2">
        <v>31151</v>
      </c>
      <c r="D20" s="3">
        <v>30731</v>
      </c>
      <c r="E20" s="2">
        <v>29249</v>
      </c>
      <c r="F20" s="2">
        <v>30468</v>
      </c>
      <c r="G20" s="2">
        <f t="shared" si="57"/>
        <v>34155</v>
      </c>
      <c r="H20" s="15">
        <f t="shared" si="97"/>
        <v>-1.3482713235530186E-2</v>
      </c>
      <c r="I20" s="15">
        <f t="shared" si="98"/>
        <v>-4.8224919462432125E-2</v>
      </c>
      <c r="J20" s="15">
        <f t="shared" si="99"/>
        <v>4.1676638517556208E-2</v>
      </c>
      <c r="K20" s="19">
        <v>13860</v>
      </c>
      <c r="L20" s="41">
        <v>13228</v>
      </c>
      <c r="M20" s="19">
        <v>12210</v>
      </c>
      <c r="N20" s="19">
        <v>11403</v>
      </c>
      <c r="O20" s="19">
        <v>11048</v>
      </c>
      <c r="P20" s="15">
        <f t="shared" si="100"/>
        <v>-4.5598845598845639E-2</v>
      </c>
      <c r="Q20" s="15">
        <f t="shared" si="101"/>
        <v>-7.695796794677956E-2</v>
      </c>
      <c r="R20" s="15">
        <f t="shared" si="102"/>
        <v>-6.6093366093366135E-2</v>
      </c>
      <c r="S20" s="19">
        <v>17291</v>
      </c>
      <c r="T20" s="41">
        <v>17503</v>
      </c>
      <c r="U20" s="19">
        <v>17039</v>
      </c>
      <c r="V20" s="19">
        <v>14887</v>
      </c>
      <c r="W20" s="19">
        <v>14447</v>
      </c>
      <c r="X20" s="15">
        <f t="shared" si="103"/>
        <v>1.2260713666069067E-2</v>
      </c>
      <c r="Y20" s="15">
        <f t="shared" si="104"/>
        <v>-2.6509741187225044E-2</v>
      </c>
      <c r="Z20" s="15">
        <f t="shared" si="105"/>
        <v>-0.12629849169552199</v>
      </c>
      <c r="AA20" s="19">
        <v>16285</v>
      </c>
      <c r="AB20" s="41">
        <v>16504</v>
      </c>
      <c r="AC20" s="19">
        <v>16111</v>
      </c>
      <c r="AD20" s="19">
        <v>13877</v>
      </c>
      <c r="AE20" s="19">
        <v>13510</v>
      </c>
      <c r="AF20" s="15">
        <f t="shared" si="106"/>
        <v>1.3447958243782532E-2</v>
      </c>
      <c r="AG20" s="15">
        <f t="shared" si="107"/>
        <v>-2.3812409112942357E-2</v>
      </c>
      <c r="AH20" s="15">
        <f t="shared" si="108"/>
        <v>-0.13866302526224317</v>
      </c>
      <c r="AI20" s="19">
        <v>1006</v>
      </c>
      <c r="AJ20" s="41">
        <v>999</v>
      </c>
      <c r="AK20" s="19">
        <v>928</v>
      </c>
      <c r="AL20" s="19">
        <v>1010</v>
      </c>
      <c r="AM20" s="19">
        <v>937</v>
      </c>
      <c r="AN20" s="15">
        <f t="shared" si="109"/>
        <v>-6.958250497017926E-3</v>
      </c>
      <c r="AO20" s="15">
        <f t="shared" si="110"/>
        <v>-7.1071071071071024E-2</v>
      </c>
      <c r="AP20" s="15">
        <f t="shared" si="111"/>
        <v>8.8362068965517349E-2</v>
      </c>
      <c r="AQ20" s="4">
        <v>23213</v>
      </c>
      <c r="AR20" s="4">
        <v>22751</v>
      </c>
      <c r="AS20" s="4">
        <v>21699</v>
      </c>
      <c r="AT20" s="4">
        <v>20351</v>
      </c>
      <c r="AU20" s="4">
        <v>20225</v>
      </c>
      <c r="AV20" s="15">
        <f t="shared" si="112"/>
        <v>-1.9902640761642165E-2</v>
      </c>
      <c r="AW20" s="15">
        <f t="shared" si="113"/>
        <v>-4.6239725726341718E-2</v>
      </c>
      <c r="AX20" s="15">
        <f t="shared" si="114"/>
        <v>-6.2122678464445413E-2</v>
      </c>
      <c r="AY20" s="11">
        <f t="shared" si="58"/>
        <v>0.74517671984848</v>
      </c>
      <c r="AZ20" s="11">
        <f t="shared" si="59"/>
        <v>0.74032735674075034</v>
      </c>
      <c r="BA20" s="11">
        <f t="shared" si="60"/>
        <v>0.74187151697493936</v>
      </c>
      <c r="BB20" s="11">
        <f t="shared" si="61"/>
        <v>0.66794669817513452</v>
      </c>
      <c r="BC20" s="11">
        <f t="shared" si="61"/>
        <v>0.59215341824037471</v>
      </c>
      <c r="BD20" s="5" t="e">
        <v>#N/A</v>
      </c>
      <c r="BE20" s="4">
        <v>4178</v>
      </c>
      <c r="BF20" s="22">
        <v>0.13712747800971511</v>
      </c>
      <c r="BG20" s="23">
        <v>8660</v>
      </c>
      <c r="BH20" s="22">
        <f t="shared" si="63"/>
        <v>0.25354999268042744</v>
      </c>
      <c r="BI20" s="12">
        <v>0.17499999999999999</v>
      </c>
      <c r="BJ20" s="12">
        <v>7.5140000000000002</v>
      </c>
      <c r="BL20" s="21"/>
    </row>
    <row r="21" spans="1:64" x14ac:dyDescent="0.25">
      <c r="A21" s="8">
        <v>10</v>
      </c>
      <c r="B21" s="18" t="s">
        <v>13</v>
      </c>
      <c r="C21" s="2">
        <v>29872</v>
      </c>
      <c r="D21" s="3">
        <v>29582</v>
      </c>
      <c r="E21" s="2">
        <v>28293</v>
      </c>
      <c r="F21" s="2">
        <v>27807</v>
      </c>
      <c r="G21" s="2">
        <f t="shared" si="57"/>
        <v>31384</v>
      </c>
      <c r="H21" s="15">
        <f t="shared" si="97"/>
        <v>-9.708087841456936E-3</v>
      </c>
      <c r="I21" s="15">
        <f t="shared" si="98"/>
        <v>-4.3573794875262029E-2</v>
      </c>
      <c r="J21" s="15">
        <f t="shared" si="99"/>
        <v>-1.7177393701622301E-2</v>
      </c>
      <c r="K21" s="19">
        <v>15000</v>
      </c>
      <c r="L21" s="41">
        <v>14482</v>
      </c>
      <c r="M21" s="19">
        <v>13279</v>
      </c>
      <c r="N21" s="19">
        <v>11700</v>
      </c>
      <c r="O21" s="19">
        <v>11693</v>
      </c>
      <c r="P21" s="15">
        <f t="shared" si="100"/>
        <v>-3.4533333333333305E-2</v>
      </c>
      <c r="Q21" s="15">
        <f t="shared" si="101"/>
        <v>-8.3068636928601003E-2</v>
      </c>
      <c r="R21" s="15">
        <f t="shared" si="102"/>
        <v>-0.11890955644250323</v>
      </c>
      <c r="S21" s="19">
        <v>14872</v>
      </c>
      <c r="T21" s="41">
        <v>15100</v>
      </c>
      <c r="U21" s="19">
        <v>15014</v>
      </c>
      <c r="V21" s="19">
        <v>13350</v>
      </c>
      <c r="W21" s="19">
        <v>12975</v>
      </c>
      <c r="X21" s="15">
        <f t="shared" si="103"/>
        <v>1.5330823023130824E-2</v>
      </c>
      <c r="Y21" s="15">
        <f t="shared" si="104"/>
        <v>-5.6953642384105496E-3</v>
      </c>
      <c r="Z21" s="15">
        <f t="shared" si="105"/>
        <v>-0.11082989210070604</v>
      </c>
      <c r="AA21" s="19">
        <v>14463</v>
      </c>
      <c r="AB21" s="41">
        <v>14674</v>
      </c>
      <c r="AC21" s="19">
        <v>14649</v>
      </c>
      <c r="AD21" s="19">
        <v>12997</v>
      </c>
      <c r="AE21" s="19">
        <v>12660</v>
      </c>
      <c r="AF21" s="15">
        <f t="shared" si="106"/>
        <v>1.4588951116642379E-2</v>
      </c>
      <c r="AG21" s="15">
        <f t="shared" si="107"/>
        <v>-1.7036936077415854E-3</v>
      </c>
      <c r="AH21" s="15">
        <f t="shared" si="108"/>
        <v>-0.11277220288074274</v>
      </c>
      <c r="AI21" s="19">
        <v>409</v>
      </c>
      <c r="AJ21" s="41">
        <v>426</v>
      </c>
      <c r="AK21" s="19">
        <v>365</v>
      </c>
      <c r="AL21" s="19">
        <v>353</v>
      </c>
      <c r="AM21" s="19">
        <v>315</v>
      </c>
      <c r="AN21" s="15">
        <f t="shared" si="109"/>
        <v>4.1564792176039145E-2</v>
      </c>
      <c r="AO21" s="15">
        <f t="shared" si="110"/>
        <v>-0.14319248826291076</v>
      </c>
      <c r="AP21" s="15">
        <f t="shared" si="111"/>
        <v>-3.2876712328767099E-2</v>
      </c>
      <c r="AQ21" s="4">
        <v>22796</v>
      </c>
      <c r="AR21" s="4">
        <v>23032</v>
      </c>
      <c r="AS21" s="4">
        <v>22114</v>
      </c>
      <c r="AT21" s="4">
        <v>20270</v>
      </c>
      <c r="AU21" s="4">
        <v>20199</v>
      </c>
      <c r="AV21" s="15">
        <f t="shared" si="112"/>
        <v>1.0352693454992012E-2</v>
      </c>
      <c r="AW21" s="15">
        <f t="shared" si="113"/>
        <v>-3.9857589440777996E-2</v>
      </c>
      <c r="AX21" s="15">
        <f t="shared" si="114"/>
        <v>-8.3386090259564116E-2</v>
      </c>
      <c r="AY21" s="11">
        <f t="shared" si="58"/>
        <v>0.76312265666845203</v>
      </c>
      <c r="AZ21" s="11">
        <f t="shared" si="59"/>
        <v>0.77858156987357174</v>
      </c>
      <c r="BA21" s="11">
        <f t="shared" si="60"/>
        <v>0.78160675785529987</v>
      </c>
      <c r="BB21" s="11">
        <f t="shared" si="61"/>
        <v>0.72895314129535727</v>
      </c>
      <c r="BC21" s="11">
        <f t="shared" si="61"/>
        <v>0.64360820800407847</v>
      </c>
      <c r="BD21" s="5" t="e">
        <v>#N/A</v>
      </c>
      <c r="BE21" s="4">
        <v>2757</v>
      </c>
      <c r="BF21" s="22">
        <v>9.914769662315244E-2</v>
      </c>
      <c r="BG21" s="23">
        <v>6716</v>
      </c>
      <c r="BH21" s="22">
        <f t="shared" si="63"/>
        <v>0.21399439204690288</v>
      </c>
      <c r="BI21" s="12">
        <v>0.35399999999999998</v>
      </c>
      <c r="BJ21" s="12">
        <v>8.0180000000000007</v>
      </c>
      <c r="BL21" s="21"/>
    </row>
    <row r="22" spans="1:64" x14ac:dyDescent="0.25">
      <c r="A22" s="8">
        <v>11</v>
      </c>
      <c r="B22" s="18" t="s">
        <v>14</v>
      </c>
      <c r="C22" s="2">
        <v>40644</v>
      </c>
      <c r="D22" s="3">
        <v>40481</v>
      </c>
      <c r="E22" s="2">
        <v>39468</v>
      </c>
      <c r="F22" s="2">
        <v>39010</v>
      </c>
      <c r="G22" s="2">
        <f t="shared" si="57"/>
        <v>42542</v>
      </c>
      <c r="H22" s="15">
        <f t="shared" si="97"/>
        <v>-4.0104320440901287E-3</v>
      </c>
      <c r="I22" s="15">
        <f t="shared" si="98"/>
        <v>-2.5024085373385074E-2</v>
      </c>
      <c r="J22" s="15">
        <f t="shared" si="99"/>
        <v>-1.1604337691294209E-2</v>
      </c>
      <c r="K22" s="19">
        <v>16796</v>
      </c>
      <c r="L22" s="41">
        <v>16153</v>
      </c>
      <c r="M22" s="19">
        <v>15125</v>
      </c>
      <c r="N22" s="19">
        <v>14096</v>
      </c>
      <c r="O22" s="19">
        <v>13648</v>
      </c>
      <c r="P22" s="15">
        <f t="shared" si="100"/>
        <v>-3.8282924505834703E-2</v>
      </c>
      <c r="Q22" s="15">
        <f t="shared" si="101"/>
        <v>-6.3641428836748615E-2</v>
      </c>
      <c r="R22" s="15">
        <f t="shared" si="102"/>
        <v>-6.8033057851239698E-2</v>
      </c>
      <c r="S22" s="19">
        <v>23848</v>
      </c>
      <c r="T22" s="41">
        <v>24328</v>
      </c>
      <c r="U22" s="19">
        <v>24343</v>
      </c>
      <c r="V22" s="19">
        <v>22452</v>
      </c>
      <c r="W22" s="19">
        <v>21688</v>
      </c>
      <c r="X22" s="15">
        <f t="shared" si="103"/>
        <v>2.0127474002012757E-2</v>
      </c>
      <c r="Y22" s="15">
        <f t="shared" si="104"/>
        <v>6.1657349556076824E-4</v>
      </c>
      <c r="Z22" s="15">
        <f t="shared" si="105"/>
        <v>-7.7681469005463577E-2</v>
      </c>
      <c r="AA22" s="19">
        <v>22029</v>
      </c>
      <c r="AB22" s="41">
        <v>22532</v>
      </c>
      <c r="AC22" s="19">
        <v>22654</v>
      </c>
      <c r="AD22" s="19">
        <v>20762</v>
      </c>
      <c r="AE22" s="19">
        <v>20109</v>
      </c>
      <c r="AF22" s="15">
        <f t="shared" si="106"/>
        <v>2.2833537609514787E-2</v>
      </c>
      <c r="AG22" s="15">
        <f t="shared" si="107"/>
        <v>5.4145215693235382E-3</v>
      </c>
      <c r="AH22" s="15">
        <f t="shared" si="108"/>
        <v>-8.351725964509582E-2</v>
      </c>
      <c r="AI22" s="19">
        <v>1819</v>
      </c>
      <c r="AJ22" s="41">
        <v>1796</v>
      </c>
      <c r="AK22" s="19">
        <v>1689</v>
      </c>
      <c r="AL22" s="19">
        <v>1690</v>
      </c>
      <c r="AM22" s="19">
        <v>1579</v>
      </c>
      <c r="AN22" s="15">
        <f t="shared" si="109"/>
        <v>-1.2644310060472841E-2</v>
      </c>
      <c r="AO22" s="15">
        <f t="shared" si="110"/>
        <v>-5.9576837416481121E-2</v>
      </c>
      <c r="AP22" s="15">
        <f t="shared" si="111"/>
        <v>5.9206631142694199E-4</v>
      </c>
      <c r="AQ22" s="4">
        <v>32731</v>
      </c>
      <c r="AR22" s="4">
        <v>32023</v>
      </c>
      <c r="AS22" s="4">
        <v>31434</v>
      </c>
      <c r="AT22" s="4">
        <v>30079</v>
      </c>
      <c r="AU22" s="4">
        <v>29494</v>
      </c>
      <c r="AV22" s="15">
        <f t="shared" si="112"/>
        <v>-2.1630869817604093E-2</v>
      </c>
      <c r="AW22" s="15">
        <f t="shared" si="113"/>
        <v>-1.8393030009680511E-2</v>
      </c>
      <c r="AX22" s="15">
        <f t="shared" si="114"/>
        <v>-4.3106190748870676E-2</v>
      </c>
      <c r="AY22" s="11">
        <f t="shared" si="58"/>
        <v>0.80530951677984453</v>
      </c>
      <c r="AZ22" s="11">
        <f t="shared" si="59"/>
        <v>0.79106247375311878</v>
      </c>
      <c r="BA22" s="11">
        <f t="shared" si="60"/>
        <v>0.79644268774703553</v>
      </c>
      <c r="BB22" s="11">
        <f t="shared" si="61"/>
        <v>0.7710587028966932</v>
      </c>
      <c r="BC22" s="11">
        <f t="shared" si="61"/>
        <v>0.69329133562126843</v>
      </c>
      <c r="BD22" s="5" t="e">
        <v>#N/A</v>
      </c>
      <c r="BE22" s="4">
        <v>2462</v>
      </c>
      <c r="BF22" s="22">
        <v>6.3112022558318381E-2</v>
      </c>
      <c r="BG22" s="23">
        <v>7206</v>
      </c>
      <c r="BH22" s="22">
        <f t="shared" si="63"/>
        <v>0.16938554839922901</v>
      </c>
      <c r="BI22" s="12">
        <v>0.156</v>
      </c>
      <c r="BJ22" s="12">
        <v>7.5209999999999999</v>
      </c>
      <c r="BL22" s="21"/>
    </row>
    <row r="23" spans="1:64" x14ac:dyDescent="0.25">
      <c r="A23" s="8">
        <v>12</v>
      </c>
      <c r="B23" s="18" t="s">
        <v>15</v>
      </c>
      <c r="C23" s="2">
        <v>98899</v>
      </c>
      <c r="D23" s="3">
        <v>100934</v>
      </c>
      <c r="E23" s="2">
        <v>99811</v>
      </c>
      <c r="F23" s="2">
        <v>107935</v>
      </c>
      <c r="G23" s="2">
        <f t="shared" si="57"/>
        <v>126167</v>
      </c>
      <c r="H23" s="15">
        <f t="shared" si="97"/>
        <v>2.057654779118101E-2</v>
      </c>
      <c r="I23" s="15">
        <f t="shared" si="98"/>
        <v>-1.1126082390472969E-2</v>
      </c>
      <c r="J23" s="15">
        <f t="shared" si="99"/>
        <v>8.1393834346915606E-2</v>
      </c>
      <c r="K23" s="19">
        <v>32875</v>
      </c>
      <c r="L23" s="41">
        <v>32946</v>
      </c>
      <c r="M23" s="19">
        <v>32019</v>
      </c>
      <c r="N23" s="19">
        <v>30996</v>
      </c>
      <c r="O23" s="19">
        <v>31017</v>
      </c>
      <c r="P23" s="15">
        <f t="shared" si="100"/>
        <v>2.1596958174905367E-3</v>
      </c>
      <c r="Q23" s="15">
        <f t="shared" si="101"/>
        <v>-2.8136951374977182E-2</v>
      </c>
      <c r="R23" s="15">
        <f t="shared" si="102"/>
        <v>-3.1949779818232882E-2</v>
      </c>
      <c r="S23" s="19">
        <v>66024</v>
      </c>
      <c r="T23" s="41">
        <v>67988</v>
      </c>
      <c r="U23" s="19">
        <v>67792</v>
      </c>
      <c r="V23" s="19">
        <v>66157</v>
      </c>
      <c r="W23" s="19">
        <v>66398</v>
      </c>
      <c r="X23" s="15">
        <f t="shared" si="103"/>
        <v>2.9746758754392255E-2</v>
      </c>
      <c r="Y23" s="15">
        <f t="shared" si="104"/>
        <v>-2.8828616814732255E-3</v>
      </c>
      <c r="Z23" s="15">
        <f t="shared" si="105"/>
        <v>-2.4117890016521093E-2</v>
      </c>
      <c r="AA23" s="19">
        <v>64105</v>
      </c>
      <c r="AB23" s="41">
        <v>65854</v>
      </c>
      <c r="AC23" s="19">
        <v>65562</v>
      </c>
      <c r="AD23" s="19">
        <v>63780</v>
      </c>
      <c r="AE23" s="19">
        <v>64170</v>
      </c>
      <c r="AF23" s="15">
        <f t="shared" si="106"/>
        <v>2.7283363232197155E-2</v>
      </c>
      <c r="AG23" s="15">
        <f t="shared" si="107"/>
        <v>-4.4340510826981205E-3</v>
      </c>
      <c r="AH23" s="15">
        <f t="shared" si="108"/>
        <v>-2.7180378878008615E-2</v>
      </c>
      <c r="AI23" s="19">
        <v>1919</v>
      </c>
      <c r="AJ23" s="41">
        <v>2134</v>
      </c>
      <c r="AK23" s="19">
        <v>2230</v>
      </c>
      <c r="AL23" s="19">
        <v>2377</v>
      </c>
      <c r="AM23" s="19">
        <v>2228</v>
      </c>
      <c r="AN23" s="15">
        <f t="shared" si="109"/>
        <v>0.11203751954142782</v>
      </c>
      <c r="AO23" s="15">
        <f t="shared" si="110"/>
        <v>4.498594189315841E-2</v>
      </c>
      <c r="AP23" s="15">
        <f t="shared" si="111"/>
        <v>6.5919282511210708E-2</v>
      </c>
      <c r="AQ23" s="4">
        <v>87795</v>
      </c>
      <c r="AR23" s="4">
        <v>87378</v>
      </c>
      <c r="AS23" s="4">
        <v>85804</v>
      </c>
      <c r="AT23" s="4">
        <v>83983</v>
      </c>
      <c r="AU23" s="4">
        <v>85103</v>
      </c>
      <c r="AV23" s="15">
        <f t="shared" si="112"/>
        <v>-4.7497010080300717E-3</v>
      </c>
      <c r="AW23" s="15">
        <f t="shared" si="113"/>
        <v>-1.8013687655931698E-2</v>
      </c>
      <c r="AX23" s="15">
        <f t="shared" si="114"/>
        <v>-2.1222786816465389E-2</v>
      </c>
      <c r="AY23" s="11">
        <f t="shared" si="58"/>
        <v>0.88772383947259326</v>
      </c>
      <c r="AZ23" s="11">
        <f t="shared" si="59"/>
        <v>0.86569441417163695</v>
      </c>
      <c r="BA23" s="11">
        <f t="shared" si="60"/>
        <v>0.85966476640851208</v>
      </c>
      <c r="BB23" s="11">
        <f t="shared" si="61"/>
        <v>0.77808866447398894</v>
      </c>
      <c r="BC23" s="11">
        <f t="shared" si="61"/>
        <v>0.67452661948052972</v>
      </c>
      <c r="BD23" s="5" t="e">
        <v>#N/A</v>
      </c>
      <c r="BE23" s="4">
        <v>10782</v>
      </c>
      <c r="BF23" s="22">
        <v>9.9893454393848155E-2</v>
      </c>
      <c r="BG23" s="23">
        <v>28752</v>
      </c>
      <c r="BH23" s="22">
        <f t="shared" si="63"/>
        <v>0.22788843358405922</v>
      </c>
      <c r="BI23" s="12">
        <v>1.448</v>
      </c>
      <c r="BJ23" s="12">
        <v>27.366</v>
      </c>
      <c r="BL23" s="21"/>
    </row>
    <row r="25" spans="1:64" x14ac:dyDescent="0.25">
      <c r="E25" s="6"/>
      <c r="AC25" s="6"/>
    </row>
    <row r="26" spans="1:64" x14ac:dyDescent="0.25">
      <c r="AC26" s="6"/>
    </row>
    <row r="27" spans="1:64" x14ac:dyDescent="0.25">
      <c r="AC27" s="6"/>
    </row>
    <row r="28" spans="1:64" x14ac:dyDescent="0.25">
      <c r="AC28" s="6"/>
    </row>
    <row r="29" spans="1:64" x14ac:dyDescent="0.25">
      <c r="AC29" s="6"/>
    </row>
  </sheetData>
  <mergeCells count="78">
    <mergeCell ref="C4:G4"/>
    <mergeCell ref="K4:O4"/>
    <mergeCell ref="S4:W4"/>
    <mergeCell ref="AA4:AE4"/>
    <mergeCell ref="W5:W7"/>
    <mergeCell ref="AE5:AE7"/>
    <mergeCell ref="AM5:AM7"/>
    <mergeCell ref="AU5:AU7"/>
    <mergeCell ref="BG5:BG7"/>
    <mergeCell ref="AS5:AS7"/>
    <mergeCell ref="AR5:AR7"/>
    <mergeCell ref="BH5:BH7"/>
    <mergeCell ref="BD4:BH4"/>
    <mergeCell ref="AY4:BC4"/>
    <mergeCell ref="BC5:BC7"/>
    <mergeCell ref="AG5:AG7"/>
    <mergeCell ref="AH5:AH7"/>
    <mergeCell ref="AN4:AP4"/>
    <mergeCell ref="AN5:AN7"/>
    <mergeCell ref="AO5:AO7"/>
    <mergeCell ref="AP5:AP7"/>
    <mergeCell ref="AI5:AI7"/>
    <mergeCell ref="AJ5:AJ7"/>
    <mergeCell ref="AK5:AK7"/>
    <mergeCell ref="AL5:AL7"/>
    <mergeCell ref="AV4:AX4"/>
    <mergeCell ref="AV5:AV7"/>
    <mergeCell ref="AW5:AW7"/>
    <mergeCell ref="AX5:AX7"/>
    <mergeCell ref="P4:R4"/>
    <mergeCell ref="P5:P7"/>
    <mergeCell ref="Q5:Q7"/>
    <mergeCell ref="R5:R7"/>
    <mergeCell ref="X4:Z4"/>
    <mergeCell ref="X5:X7"/>
    <mergeCell ref="Y5:Y7"/>
    <mergeCell ref="Z5:Z7"/>
    <mergeCell ref="AI4:AM4"/>
    <mergeCell ref="AQ4:AU4"/>
    <mergeCell ref="AF4:AH4"/>
    <mergeCell ref="AF5:AF7"/>
    <mergeCell ref="BE5:BE7"/>
    <mergeCell ref="AY5:AY7"/>
    <mergeCell ref="AZ5:AZ7"/>
    <mergeCell ref="BA5:BA7"/>
    <mergeCell ref="BB5:BB7"/>
    <mergeCell ref="A4:A7"/>
    <mergeCell ref="B4:B7"/>
    <mergeCell ref="T5:T7"/>
    <mergeCell ref="U5:U7"/>
    <mergeCell ref="V5:V7"/>
    <mergeCell ref="K5:K7"/>
    <mergeCell ref="L5:L7"/>
    <mergeCell ref="M5:M7"/>
    <mergeCell ref="N5:N7"/>
    <mergeCell ref="S5:S7"/>
    <mergeCell ref="H4:J4"/>
    <mergeCell ref="H5:H7"/>
    <mergeCell ref="I5:I7"/>
    <mergeCell ref="J5:J7"/>
    <mergeCell ref="G5:G7"/>
    <mergeCell ref="O5:O7"/>
    <mergeCell ref="C2:BJ2"/>
    <mergeCell ref="C5:C7"/>
    <mergeCell ref="D5:D7"/>
    <mergeCell ref="E5:E7"/>
    <mergeCell ref="F5:F7"/>
    <mergeCell ref="AA5:AA7"/>
    <mergeCell ref="AB5:AB7"/>
    <mergeCell ref="AC5:AC7"/>
    <mergeCell ref="AD5:AD7"/>
    <mergeCell ref="BF5:BF7"/>
    <mergeCell ref="AQ5:AQ7"/>
    <mergeCell ref="BI5:BI7"/>
    <mergeCell ref="BI4:BJ4"/>
    <mergeCell ref="BJ5:BJ7"/>
    <mergeCell ref="AT5:AT7"/>
    <mergeCell ref="BD5:BD7"/>
  </mergeCells>
  <conditionalFormatting sqref="K9:O9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9:AT9">
    <cfRule type="colorScale" priority="4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9:AU9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0:AT10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0:AU10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1:AT11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1:AU11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2:AT12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2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2:AU12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3:AT13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3:AU13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4:AT14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4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4:AU14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5:AT15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5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5:AU15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6:AT16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6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6:AU16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7:AT17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7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7:AU17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8:AT18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8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8:AU1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9:AT1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9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9:AU19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0:AT20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0:AU20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1:AT21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1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1:AU21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2:AT22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2:AU22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3:AT23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3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3:AU2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O1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:O1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:O1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:O13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O14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O15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O1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:O1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:O18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:O19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:O20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:O21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O2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:O23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W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0:W1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1:W1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2:W1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3:W13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:W1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W15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6:W1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7:W1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W1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9:W1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0:W20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1:W2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2:W2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3:W2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9:AE9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0:AE1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1:AE1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2:AE1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3:AE1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4:AE1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5:AE1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6:AE1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7:AE1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8:AE1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9:AE1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0:AE2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1:AE2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2:AE2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3:AE2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:AM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:AM1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:AM1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2:AM1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M13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4:AM1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:AM1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6:AM1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7:AM1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8:AM1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9:AM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0:AM2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1:AM2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2:AM2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3:AM2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G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G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G1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G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G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G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G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G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G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G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G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G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G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G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G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annaa</dc:creator>
  <cp:lastModifiedBy>annaa</cp:lastModifiedBy>
  <cp:lastPrinted>2021-08-01T19:17:51Z</cp:lastPrinted>
  <dcterms:created xsi:type="dcterms:W3CDTF">2021-05-31T08:54:51Z</dcterms:created>
  <dcterms:modified xsi:type="dcterms:W3CDTF">2021-10-19T03:07:52Z</dcterms:modified>
</cp:coreProperties>
</file>