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a\Desktop\1. СП РФ\2021_ЭАМ НАЛОГОВЫЙ ПОТЕНЦИАЛ_2\9. Отчет\7.5. Отчет на отправку\ИТОГО 1\Приложения к отчету\"/>
    </mc:Choice>
  </mc:AlternateContent>
  <xr:revisionPtr revIDLastSave="0" documentId="13_ncr:1_{9FFF0923-70C6-4A3B-B9AE-98D705A691CB}" xr6:coauthVersionLast="47" xr6:coauthVersionMax="47" xr10:uidLastSave="{00000000-0000-0000-0000-000000000000}"/>
  <bookViews>
    <workbookView xWindow="-108" yWindow="-108" windowWidth="23256" windowHeight="12576" xr2:uid="{9D08A107-F529-46B1-A0B1-742A663347A9}"/>
  </bookViews>
  <sheets>
    <sheet name="Приложение 8.3_Неформ.занятост" sheetId="1" r:id="rId1"/>
    <sheet name="Приложение 8.4_Безработица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'Приложение 8.3_Неформ.занятост'!$A$5:$E$20</definedName>
    <definedName name="_xlnm.Print_Titles" localSheetId="0">'Приложение 8.3_Неформ.занятост'!$4:$5</definedName>
    <definedName name="Таб41">#REF!</definedName>
    <definedName name="Табл1">#REF!</definedName>
    <definedName name="Табл10">#REF!</definedName>
    <definedName name="Табл10ошибка">#REF!</definedName>
    <definedName name="Табл11">#REF!</definedName>
    <definedName name="Табл11ошибка">#REF!</definedName>
    <definedName name="Табл12">#REF!</definedName>
    <definedName name="Табл12ошибка">#REF!</definedName>
    <definedName name="Табл14ошибка">'[1]Табл2-23'!#REF!</definedName>
    <definedName name="Табл15">#REF!</definedName>
    <definedName name="Табл15ошибка">#REF!</definedName>
    <definedName name="Табл16">#REF!</definedName>
    <definedName name="Табл16ошибка">#REF!</definedName>
    <definedName name="Табл171">[2]Табл17!$O$5:$O$35</definedName>
    <definedName name="Табл18">#REF!</definedName>
    <definedName name="Табл18ошибка">#REF!</definedName>
    <definedName name="Табл18ошибка2">#REF!</definedName>
    <definedName name="Табл19">#REF!</definedName>
    <definedName name="Табл19ошибка">#REF!</definedName>
    <definedName name="Табл1ошибка">#REF!</definedName>
    <definedName name="Табл1ошибка2">#REF!</definedName>
    <definedName name="Табл2">#REF!</definedName>
    <definedName name="Табл20">#REF!</definedName>
    <definedName name="Табл20ошибка">#REF!</definedName>
    <definedName name="Табл20ошибка2">#REF!</definedName>
    <definedName name="Табл21">#REF!</definedName>
    <definedName name="Табл21ошибка">#REF!</definedName>
    <definedName name="Табл21ошибка2">#REF!</definedName>
    <definedName name="Табл22">#REF!</definedName>
    <definedName name="Табл22ошибка">#REF!</definedName>
    <definedName name="Табл23">#REF!</definedName>
    <definedName name="Табл23ошибка">#REF!</definedName>
    <definedName name="Табл23ошибка2">#REF!</definedName>
    <definedName name="Табл25">#REF!</definedName>
    <definedName name="Табл25ошибка">#REF!</definedName>
    <definedName name="Табл25ошибка2">#REF!</definedName>
    <definedName name="Табл26">'[1]Табл2-44'!#REF!</definedName>
    <definedName name="Табл26ошибка">'[1]Табл2-44'!#REF!</definedName>
    <definedName name="Табл27">#REF!</definedName>
    <definedName name="Табл271">[2]Табл27!$A$7:$L$33</definedName>
    <definedName name="Табл272">[2]Табл27!$M$6:$M$33</definedName>
    <definedName name="Табл27ошибка">#REF!</definedName>
    <definedName name="Табл28">#REF!</definedName>
    <definedName name="Табл28ошибка">#REF!</definedName>
    <definedName name="Табл2ошибка">#REF!</definedName>
    <definedName name="Табл2ошибка2">#REF!</definedName>
    <definedName name="Табл31">#REF!</definedName>
    <definedName name="Табл31ошибка">#REF!</definedName>
    <definedName name="Табл32ошибка">'[1]Табл2-30'!#REF!</definedName>
    <definedName name="Табл33">#REF!</definedName>
    <definedName name="Табл33ошибка">#REF!</definedName>
    <definedName name="Табл34">#REF!</definedName>
    <definedName name="Табл34ошибка">#REF!</definedName>
    <definedName name="Табл35">#REF!</definedName>
    <definedName name="Табл35ошибка">#REF!</definedName>
    <definedName name="Табл36">#REF!</definedName>
    <definedName name="Табл36ошибка">#REF!</definedName>
    <definedName name="Табл37">#REF!</definedName>
    <definedName name="Табл37ошибка">#REF!</definedName>
    <definedName name="Табл38">#REF!</definedName>
    <definedName name="Табл38ошибка">#REF!</definedName>
    <definedName name="Табл39">#REF!</definedName>
    <definedName name="Табл39ошибка">#REF!</definedName>
    <definedName name="Табл40">#REF!</definedName>
    <definedName name="Табл40ошибка">#REF!</definedName>
    <definedName name="Табл41ошибка">#REF!</definedName>
    <definedName name="Табл42ошибка">'[1]Табл4-27'!#REF!</definedName>
    <definedName name="Табл43ошибка">'[1]Табл4-31'!#REF!</definedName>
    <definedName name="Табл44ошибка">'[1]Табл4-32'!#REF!</definedName>
    <definedName name="Табл45ошибка">'[1]Табл4-36'!#REF!</definedName>
    <definedName name="Табл46ошибка">'[1]Табл4-37'!#REF!</definedName>
    <definedName name="Табл47">#REF!</definedName>
    <definedName name="Табл47ошибка">#REF!</definedName>
    <definedName name="Табл47ошибка2">#REF!</definedName>
    <definedName name="Табл48">#REF!</definedName>
    <definedName name="Табл48ошибка">#REF!</definedName>
    <definedName name="Табл49">#REF!</definedName>
    <definedName name="Табл49ошибка">#REF!</definedName>
    <definedName name="Табл49ошибка2">#REF!</definedName>
    <definedName name="Табл4ошибка">'[1]Табл4-1'!#REF!</definedName>
    <definedName name="Табл50">#REF!</definedName>
    <definedName name="Табл50ошибка">#REF!</definedName>
    <definedName name="Табл50ошибка2">#REF!</definedName>
    <definedName name="Табл51">#REF!</definedName>
    <definedName name="Табл51ошибка">#REF!</definedName>
    <definedName name="Табл51ошибка2">#REF!</definedName>
    <definedName name="Табл52">#REF!</definedName>
    <definedName name="Табл52ошибка">#REF!</definedName>
    <definedName name="Табл53">#REF!</definedName>
    <definedName name="Табл53ошибка">#REF!</definedName>
    <definedName name="Табл53ошибка2">#REF!</definedName>
    <definedName name="Табл54">#REF!</definedName>
    <definedName name="Табл54ошибка">#REF!</definedName>
    <definedName name="Табл55ошибка">'[1]Табл4-51'!#REF!</definedName>
    <definedName name="Табл56">#REF!</definedName>
    <definedName name="Табл56ошибка">#REF!</definedName>
    <definedName name="Табл57">#REF!</definedName>
    <definedName name="Табл57ошибка">#REF!</definedName>
    <definedName name="Табл57ошибка2">#REF!</definedName>
    <definedName name="Табл58">#REF!</definedName>
    <definedName name="Табл58ошибка">#REF!</definedName>
    <definedName name="Табл58ошибка2">#REF!</definedName>
    <definedName name="Табл59">#REF!</definedName>
    <definedName name="Табл59ошибка">#REF!</definedName>
    <definedName name="Табл5ошибка">'[1]Табл1-1'!#REF!</definedName>
    <definedName name="Табл60">#REF!</definedName>
    <definedName name="Табл60ошибка">#REF!</definedName>
    <definedName name="Табл61">#REF!</definedName>
    <definedName name="Табл61ошибка">#REF!</definedName>
    <definedName name="Табл62">#REF!</definedName>
    <definedName name="Табл62ошибка">#REF!</definedName>
    <definedName name="Табл63ошибка">'[1]Табл5-13'!#REF!</definedName>
    <definedName name="Табл64">#REF!</definedName>
    <definedName name="Табл64ошибка">#REF!</definedName>
    <definedName name="Табл64ошибка2">#REF!</definedName>
    <definedName name="Табл65">#REF!</definedName>
    <definedName name="Табл65ошибка">#REF!</definedName>
    <definedName name="Табл65ошибка2">#REF!</definedName>
    <definedName name="Табл66">#REF!</definedName>
    <definedName name="Табл66ошибка">#REF!</definedName>
    <definedName name="Табл66ошибка2">#REF!</definedName>
    <definedName name="Табл6ошибка">'[1]Табл1-4'!#REF!</definedName>
    <definedName name="Табл7">#REF!</definedName>
    <definedName name="Табл7ошибка">#REF!</definedName>
    <definedName name="Табл8">#REF!</definedName>
    <definedName name="Табл8ошибка">#REF!</definedName>
    <definedName name="Табл9">#REF!</definedName>
    <definedName name="Табл9ошибка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14" i="2"/>
  <c r="I15" i="2"/>
  <c r="I16" i="2"/>
  <c r="I17" i="2"/>
  <c r="I18" i="2"/>
  <c r="I7" i="2"/>
  <c r="O6" i="1"/>
  <c r="L7" i="2" l="1"/>
  <c r="L8" i="1"/>
  <c r="G8" i="1"/>
  <c r="E8" i="1"/>
  <c r="E7" i="1" l="1"/>
  <c r="G7" i="1"/>
  <c r="L7" i="1"/>
  <c r="C8" i="1" l="1"/>
  <c r="C7" i="1" s="1"/>
  <c r="I7" i="1" l="1"/>
  <c r="J7" i="1"/>
  <c r="N8" i="1"/>
  <c r="O8" i="1"/>
  <c r="J8" i="1"/>
  <c r="I8" i="1"/>
  <c r="O7" i="1"/>
  <c r="N7" i="1"/>
  <c r="P7" i="1" l="1"/>
  <c r="K7" i="1"/>
  <c r="P8" i="1"/>
  <c r="K8" i="1"/>
  <c r="C11" i="2" l="1"/>
  <c r="C7" i="2"/>
  <c r="C12" i="2"/>
  <c r="C18" i="2"/>
  <c r="C13" i="2"/>
  <c r="C14" i="2"/>
  <c r="C10" i="2"/>
  <c r="C15" i="2"/>
  <c r="C8" i="2"/>
  <c r="C16" i="2"/>
  <c r="C9" i="2"/>
  <c r="C17" i="2"/>
  <c r="K15" i="2"/>
  <c r="K8" i="2"/>
  <c r="K16" i="2"/>
  <c r="K9" i="2"/>
  <c r="K17" i="2"/>
  <c r="K10" i="2"/>
  <c r="K18" i="2"/>
  <c r="K11" i="2"/>
  <c r="K7" i="2"/>
  <c r="K12" i="2"/>
  <c r="K13" i="2"/>
  <c r="K14" i="2"/>
  <c r="E15" i="2" l="1"/>
  <c r="E11" i="2"/>
  <c r="E18" i="2"/>
  <c r="E10" i="2"/>
  <c r="E17" i="2"/>
  <c r="E13" i="2"/>
  <c r="E9" i="2"/>
  <c r="E14" i="2"/>
  <c r="E16" i="2"/>
  <c r="E12" i="2"/>
  <c r="E8" i="2"/>
  <c r="E7" i="2"/>
  <c r="G11" i="2"/>
  <c r="G7" i="2"/>
  <c r="G12" i="2"/>
  <c r="G13" i="2"/>
  <c r="G10" i="2"/>
  <c r="G14" i="2"/>
  <c r="G15" i="2"/>
  <c r="G18" i="2"/>
  <c r="G8" i="2"/>
  <c r="G16" i="2"/>
  <c r="G9" i="2"/>
  <c r="G17" i="2"/>
  <c r="H7" i="2" l="1"/>
  <c r="H8" i="2"/>
  <c r="H9" i="2"/>
  <c r="H10" i="2"/>
  <c r="H11" i="2"/>
  <c r="H12" i="2"/>
  <c r="H13" i="2"/>
  <c r="H14" i="2"/>
  <c r="H15" i="2"/>
  <c r="H16" i="2"/>
  <c r="H17" i="2"/>
  <c r="H18" i="2"/>
  <c r="H5" i="2"/>
  <c r="K9" i="1"/>
  <c r="K10" i="1"/>
  <c r="K11" i="1"/>
  <c r="K12" i="1"/>
  <c r="K13" i="1"/>
  <c r="K14" i="1"/>
  <c r="K15" i="1"/>
  <c r="K16" i="1"/>
  <c r="K17" i="1"/>
  <c r="K18" i="1"/>
  <c r="K19" i="1"/>
  <c r="K20" i="1"/>
  <c r="K6" i="1"/>
  <c r="P9" i="1"/>
  <c r="J9" i="1"/>
  <c r="J10" i="1"/>
  <c r="J11" i="1"/>
  <c r="J12" i="1"/>
  <c r="J13" i="1"/>
  <c r="J14" i="1"/>
  <c r="J15" i="1"/>
  <c r="J16" i="1"/>
  <c r="J17" i="1"/>
  <c r="J18" i="1"/>
  <c r="J19" i="1"/>
  <c r="J20" i="1"/>
  <c r="J6" i="1"/>
  <c r="I9" i="1"/>
  <c r="I10" i="1"/>
  <c r="I11" i="1"/>
  <c r="I12" i="1"/>
  <c r="I13" i="1"/>
  <c r="I14" i="1"/>
  <c r="I15" i="1"/>
  <c r="I16" i="1"/>
  <c r="I17" i="1"/>
  <c r="I18" i="1"/>
  <c r="I19" i="1"/>
  <c r="I20" i="1"/>
  <c r="I6" i="1"/>
  <c r="L18" i="2"/>
  <c r="L17" i="2"/>
  <c r="L16" i="2"/>
  <c r="L15" i="2"/>
  <c r="L14" i="2"/>
  <c r="L13" i="2"/>
  <c r="L12" i="2"/>
  <c r="L11" i="2"/>
  <c r="L10" i="2"/>
  <c r="L9" i="2"/>
  <c r="L8" i="2"/>
  <c r="L5" i="2"/>
  <c r="P20" i="1"/>
  <c r="O20" i="1"/>
  <c r="N20" i="1"/>
  <c r="B20" i="1"/>
  <c r="P19" i="1"/>
  <c r="O19" i="1"/>
  <c r="N19" i="1"/>
  <c r="B19" i="1"/>
  <c r="P18" i="1"/>
  <c r="O18" i="1"/>
  <c r="N18" i="1"/>
  <c r="B18" i="1"/>
  <c r="P17" i="1"/>
  <c r="O17" i="1"/>
  <c r="N17" i="1"/>
  <c r="B17" i="1"/>
  <c r="P16" i="1"/>
  <c r="O16" i="1"/>
  <c r="N16" i="1"/>
  <c r="B16" i="1"/>
  <c r="P15" i="1"/>
  <c r="O15" i="1"/>
  <c r="N15" i="1"/>
  <c r="B15" i="1"/>
  <c r="P14" i="1"/>
  <c r="O14" i="1"/>
  <c r="N14" i="1"/>
  <c r="B14" i="1"/>
  <c r="P13" i="1"/>
  <c r="O13" i="1"/>
  <c r="N13" i="1"/>
  <c r="B13" i="1"/>
  <c r="P12" i="1"/>
  <c r="O12" i="1"/>
  <c r="N12" i="1"/>
  <c r="B12" i="1"/>
  <c r="P11" i="1"/>
  <c r="O11" i="1"/>
  <c r="N11" i="1"/>
  <c r="B11" i="1"/>
  <c r="P10" i="1"/>
  <c r="O10" i="1"/>
  <c r="N10" i="1"/>
  <c r="B10" i="1"/>
  <c r="O9" i="1"/>
  <c r="N9" i="1"/>
  <c r="B9" i="1"/>
  <c r="P6" i="1"/>
  <c r="N6" i="1"/>
  <c r="M10" i="2" l="1"/>
  <c r="M18" i="2"/>
  <c r="M13" i="2"/>
  <c r="M14" i="2"/>
  <c r="M8" i="2"/>
  <c r="M11" i="2"/>
  <c r="M9" i="2"/>
  <c r="M17" i="2"/>
  <c r="M16" i="2"/>
  <c r="M7" i="2"/>
  <c r="M12" i="2"/>
  <c r="M15" i="2"/>
</calcChain>
</file>

<file path=xl/sharedStrings.xml><?xml version="1.0" encoding="utf-8"?>
<sst xmlns="http://schemas.openxmlformats.org/spreadsheetml/2006/main" count="80" uniqueCount="42">
  <si>
    <t>тыс человек</t>
  </si>
  <si>
    <t>Наименование субъекта Российской Федерации</t>
  </si>
  <si>
    <t>Код субъекта</t>
  </si>
  <si>
    <t>2017 год</t>
  </si>
  <si>
    <t>Отклонение показателя "Всего занятых в неформальном секторе" к уровню 2017 года</t>
  </si>
  <si>
    <t>Отклонение показателя " Занятые в неформальном секторе в % к общей численности занятого населения" к уровню 2017 года</t>
  </si>
  <si>
    <t>Всего занятых в неформальном секторе</t>
  </si>
  <si>
    <t xml:space="preserve"> Занятые в неформальном секторе в % к общей численности занятого населения</t>
  </si>
  <si>
    <t xml:space="preserve"> + / -, %</t>
  </si>
  <si>
    <t xml:space="preserve"> + / - </t>
  </si>
  <si>
    <t>п.п.</t>
  </si>
  <si>
    <t>Российская Федеpация</t>
  </si>
  <si>
    <t>Республика Алтай</t>
  </si>
  <si>
    <t>Республика Ингушетия</t>
  </si>
  <si>
    <t>Кабардино-Балкарская Республика</t>
  </si>
  <si>
    <t>Республика Калмыкия</t>
  </si>
  <si>
    <t>Республика Карелия</t>
  </si>
  <si>
    <t>Республика Марий Эл</t>
  </si>
  <si>
    <t>Республика Тыва</t>
  </si>
  <si>
    <t>Кировская область</t>
  </si>
  <si>
    <t>Курганская область</t>
  </si>
  <si>
    <t>Псковская область</t>
  </si>
  <si>
    <t>Тамбовская область</t>
  </si>
  <si>
    <t>Республика Крым</t>
  </si>
  <si>
    <t>млн рублей</t>
  </si>
  <si>
    <t>Отклонение уровня безработицы от уровня 2017 года, п.п.</t>
  </si>
  <si>
    <t>Российская Федерация</t>
  </si>
  <si>
    <t>Х</t>
  </si>
  <si>
    <t>Приложение 8.3.</t>
  </si>
  <si>
    <t>Приложение 8.4.</t>
  </si>
  <si>
    <t>Информация о динамике неформальной занятости в 2017 - 2020 годы в разрезе субъектов РФ (по данным Росстата)</t>
  </si>
  <si>
    <t>Информация о динамике уровня безработицы в 2017 - 2020 годы в субъектах РФ (по данным Росстата)</t>
  </si>
  <si>
    <t>Среднее значение по Российской Федерации без учета 12-ти субъектов РФ</t>
  </si>
  <si>
    <t>Отклонение от среднероссийского показателя (без учета анализируемых субъектов), п.п.</t>
  </si>
  <si>
    <t>12-ть субъектов РФ - ВСЕГО</t>
  </si>
  <si>
    <t>Российская Федерация (без учета 12-ти субъектов РФ)</t>
  </si>
  <si>
    <t>Отклонение уровня безработицы от среднероссийского показателя (без учета анализируемых субъектов) в среднем за период 2018 -2019 годы, п.п.</t>
  </si>
  <si>
    <t>Отклонение уровня безработицы от среднероссийского показателя (без учета анализируемых субъектов) в среднем за период 2018 -2020 годы, п.п.</t>
  </si>
  <si>
    <t>Отклонение показателя "Занятые в неформальном секторе в % к общей численности занятого населения" к уровню 2017 года</t>
  </si>
  <si>
    <t>2018 год</t>
  </si>
  <si>
    <t>2019 год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</si>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</sst>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%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2" applyFont="1" applyAlignment="1">
      <alignment horizontal="left" wrapText="1"/>
    </xf>
    <xf numFmtId="164" fontId="3" fillId="0" borderId="0" xfId="2" applyNumberFormat="1" applyFont="1"/>
    <xf numFmtId="0" fontId="3" fillId="0" borderId="0" xfId="2" applyFont="1" applyAlignment="1">
      <alignment horizontal="center"/>
    </xf>
    <xf numFmtId="0" fontId="3" fillId="0" borderId="0" xfId="2" applyFont="1"/>
    <xf numFmtId="3" fontId="6" fillId="0" borderId="1" xfId="2" applyNumberFormat="1" applyFont="1" applyBorder="1" applyAlignment="1">
      <alignment horizontal="center" wrapText="1"/>
    </xf>
    <xf numFmtId="3" fontId="4" fillId="0" borderId="0" xfId="2" applyNumberFormat="1" applyFont="1"/>
    <xf numFmtId="0" fontId="6" fillId="0" borderId="1" xfId="2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textRotation="90" wrapText="1"/>
    </xf>
    <xf numFmtId="3" fontId="6" fillId="0" borderId="1" xfId="2" applyNumberFormat="1" applyFont="1" applyBorder="1" applyAlignment="1">
      <alignment horizontal="center" vertical="top" wrapText="1"/>
    </xf>
    <xf numFmtId="0" fontId="3" fillId="0" borderId="0" xfId="2" applyFont="1" applyAlignment="1">
      <alignment vertical="top"/>
    </xf>
    <xf numFmtId="165" fontId="9" fillId="0" borderId="1" xfId="3" applyNumberFormat="1" applyFont="1" applyBorder="1" applyAlignment="1">
      <alignment horizontal="right" indent="1"/>
    </xf>
    <xf numFmtId="164" fontId="9" fillId="0" borderId="1" xfId="2" applyNumberFormat="1" applyFont="1" applyBorder="1" applyAlignment="1">
      <alignment horizontal="right" indent="1"/>
    </xf>
    <xf numFmtId="164" fontId="9" fillId="0" borderId="1" xfId="2" applyNumberFormat="1" applyFont="1" applyBorder="1"/>
    <xf numFmtId="0" fontId="10" fillId="0" borderId="1" xfId="2" applyFont="1" applyBorder="1" applyAlignment="1">
      <alignment horizontal="left" wrapText="1"/>
    </xf>
    <xf numFmtId="0" fontId="10" fillId="0" borderId="1" xfId="2" applyFont="1" applyBorder="1" applyAlignment="1">
      <alignment horizontal="center" wrapText="1"/>
    </xf>
    <xf numFmtId="164" fontId="3" fillId="0" borderId="1" xfId="2" applyNumberFormat="1" applyFont="1" applyBorder="1" applyAlignment="1">
      <alignment horizontal="right" indent="1"/>
    </xf>
    <xf numFmtId="165" fontId="11" fillId="0" borderId="1" xfId="3" applyNumberFormat="1" applyFont="1" applyBorder="1" applyAlignment="1">
      <alignment horizontal="right" indent="1"/>
    </xf>
    <xf numFmtId="164" fontId="11" fillId="0" borderId="1" xfId="2" applyNumberFormat="1" applyFont="1" applyBorder="1" applyAlignment="1">
      <alignment horizontal="right" indent="1"/>
    </xf>
    <xf numFmtId="164" fontId="11" fillId="0" borderId="1" xfId="2" applyNumberFormat="1" applyFont="1" applyBorder="1"/>
    <xf numFmtId="0" fontId="3" fillId="0" borderId="1" xfId="2" applyFont="1" applyBorder="1" applyAlignment="1">
      <alignment horizontal="left" wrapText="1"/>
    </xf>
    <xf numFmtId="0" fontId="13" fillId="0" borderId="0" xfId="0" applyFont="1" applyAlignment="1">
      <alignment vertical="top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horizontal="center" vertical="top"/>
    </xf>
    <xf numFmtId="0" fontId="15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15" fillId="0" borderId="1" xfId="0" applyFont="1" applyBorder="1" applyAlignment="1" applyProtection="1">
      <alignment horizontal="left" vertical="top" wrapText="1"/>
      <protection locked="0"/>
    </xf>
    <xf numFmtId="165" fontId="15" fillId="0" borderId="1" xfId="1" applyNumberFormat="1" applyFont="1" applyFill="1" applyBorder="1" applyAlignment="1" applyProtection="1">
      <alignment horizontal="right" vertical="top" wrapText="1"/>
      <protection locked="0"/>
    </xf>
    <xf numFmtId="165" fontId="16" fillId="0" borderId="1" xfId="1" applyNumberFormat="1" applyFont="1" applyFill="1" applyBorder="1" applyAlignment="1" applyProtection="1">
      <alignment horizontal="right" vertical="top" wrapText="1"/>
      <protection locked="0"/>
    </xf>
    <xf numFmtId="165" fontId="12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horizontal="right" vertical="top"/>
    </xf>
    <xf numFmtId="0" fontId="12" fillId="0" borderId="0" xfId="0" applyFont="1" applyAlignment="1">
      <alignment vertical="top"/>
    </xf>
    <xf numFmtId="0" fontId="17" fillId="0" borderId="1" xfId="0" applyFont="1" applyBorder="1" applyAlignment="1" applyProtection="1">
      <alignment horizontal="left" vertical="top" wrapText="1"/>
      <protection locked="0"/>
    </xf>
    <xf numFmtId="165" fontId="17" fillId="0" borderId="1" xfId="1" applyNumberFormat="1" applyFont="1" applyFill="1" applyBorder="1" applyAlignment="1" applyProtection="1">
      <alignment horizontal="right" vertical="top" wrapText="1"/>
      <protection locked="0"/>
    </xf>
    <xf numFmtId="165" fontId="18" fillId="0" borderId="1" xfId="1" applyNumberFormat="1" applyFont="1" applyFill="1" applyBorder="1" applyAlignment="1" applyProtection="1">
      <alignment horizontal="right" vertical="top" wrapText="1"/>
      <protection locked="0"/>
    </xf>
    <xf numFmtId="165" fontId="13" fillId="0" borderId="1" xfId="0" applyNumberFormat="1" applyFont="1" applyBorder="1" applyAlignment="1">
      <alignment vertical="top"/>
    </xf>
    <xf numFmtId="164" fontId="13" fillId="0" borderId="0" xfId="0" applyNumberFormat="1" applyFont="1" applyAlignment="1">
      <alignment vertical="top"/>
    </xf>
    <xf numFmtId="0" fontId="3" fillId="0" borderId="0" xfId="2" applyFont="1" applyAlignment="1">
      <alignment horizontal="center"/>
    </xf>
    <xf numFmtId="0" fontId="16" fillId="0" borderId="1" xfId="0" applyFont="1" applyBorder="1" applyAlignment="1" applyProtection="1">
      <alignment horizontal="left" vertical="top" wrapText="1"/>
      <protection locked="0"/>
    </xf>
    <xf numFmtId="165" fontId="22" fillId="0" borderId="1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0" fontId="8" fillId="0" borderId="1" xfId="2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/>
    </xf>
    <xf numFmtId="165" fontId="9" fillId="0" borderId="1" xfId="3" applyNumberFormat="1" applyFont="1" applyBorder="1" applyAlignment="1">
      <alignment horizontal="center" vertical="center"/>
    </xf>
    <xf numFmtId="164" fontId="9" fillId="0" borderId="1" xfId="2" applyNumberFormat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right"/>
    </xf>
    <xf numFmtId="165" fontId="13" fillId="0" borderId="0" xfId="0" applyNumberFormat="1" applyFont="1" applyAlignment="1">
      <alignment vertical="top"/>
    </xf>
    <xf numFmtId="0" fontId="3" fillId="0" borderId="0" xfId="2" applyFont="1" applyAlignment="1">
      <alignment horizontal="right"/>
    </xf>
    <xf numFmtId="3" fontId="4" fillId="0" borderId="1" xfId="2" applyNumberFormat="1" applyFont="1" applyBorder="1" applyAlignment="1">
      <alignment horizontal="center" vertical="top"/>
    </xf>
    <xf numFmtId="3" fontId="5" fillId="0" borderId="1" xfId="2" applyNumberFormat="1" applyFont="1" applyBorder="1" applyAlignment="1">
      <alignment horizontal="center" vertical="top" wrapText="1"/>
    </xf>
    <xf numFmtId="0" fontId="20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top" wrapText="1"/>
    </xf>
    <xf numFmtId="3" fontId="4" fillId="0" borderId="1" xfId="2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19" fillId="0" borderId="0" xfId="2" applyFont="1" applyAlignment="1">
      <alignment horizontal="right"/>
    </xf>
    <xf numFmtId="0" fontId="21" fillId="0" borderId="0" xfId="0" applyFont="1" applyBorder="1" applyAlignment="1">
      <alignment horizontal="center" vertical="center"/>
    </xf>
  </cellXfs>
  <cellStyles count="4">
    <cellStyle name="Обычный" xfId="0" builtinId="0"/>
    <cellStyle name="Обычный 4" xfId="2" xr:uid="{CB17959E-7634-4F74-B796-54E05EED6916}"/>
    <cellStyle name="Процентный" xfId="1" builtinId="5"/>
    <cellStyle name="Процентный 2" xfId="3" xr:uid="{FE898AD1-977F-40C0-A221-9EBBA21EC2E6}"/>
  </cellStyles>
  <dxfs count="3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1" defaultTableStyle="TableStyleMedium2" defaultPivotStyle="PivotStyleLight16">
    <tableStyle name="Invisible" pivot="0" table="0" count="0" xr9:uid="{8332A69D-63C6-4D93-B621-D2BF6DDFB07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77.87.19\uis2007\dxls\tr_zan\god2001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khonov\&#1084;&#1086;&#1080;%20&#1076;&#1086;&#1082;&#1091;&#1084;&#1077;&#1085;&#1090;\Projekts\Labo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aa/Desktop/1.%20&#1057;&#1055;%20&#1056;&#1060;/2021_&#1069;&#1040;&#1052;%20&#1053;&#1040;&#1051;&#1054;&#1043;&#1054;&#1042;&#1067;&#1049;%20&#1055;&#1054;&#1058;&#1045;&#1053;&#1062;&#1048;&#1040;&#1051;_2/1.5.%20&#1052;&#1072;&#1090;&#1077;&#1088;&#1080;&#1072;&#1083;&#1099;%20+%20&#1055;&#1086;&#1083;&#1077;&#1079;&#1085;&#1099;&#1077;%20&#1089;&#1089;&#1099;&#1083;&#1082;&#1080;/2.%20&#1057;&#1058;&#1040;&#1058;&#1048;&#1057;&#1058;&#1048;&#1050;&#1040;/&#1053;&#1072;&#1083;&#1055;&#1072;&#1089;&#1087;&#1086;&#1088;&#1090;&#1072;/&#1057;&#1042;&#1054;&#1044;%202017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1-1"/>
      <sheetName val="Табл1-2"/>
      <sheetName val="Табл1-3"/>
      <sheetName val="Табл1-4"/>
      <sheetName val="Табл2-20"/>
      <sheetName val="Табл2-21"/>
      <sheetName val="Табл2-23"/>
      <sheetName val="Табл2-24"/>
      <sheetName val="Табл2-29"/>
      <sheetName val="Табл2-30"/>
      <sheetName val="Табл2-44"/>
      <sheetName val="Табл2-57"/>
      <sheetName val="Табл3-3"/>
      <sheetName val="Табл3-4"/>
      <sheetName val="Табл3-23"/>
      <sheetName val="Табл3-25"/>
      <sheetName val="Табл4-1"/>
      <sheetName val="Табл4-21"/>
      <sheetName val="Табл4-27"/>
      <sheetName val="Табл4-31"/>
      <sheetName val="Табл4-32"/>
      <sheetName val="Табл4-36"/>
      <sheetName val="Табл4-37"/>
      <sheetName val="Табл4-51"/>
      <sheetName val="Табл5-13"/>
      <sheetName val="Табл6-1"/>
      <sheetName val="Табл6-9"/>
      <sheetName val="Табл6-15"/>
      <sheetName val="Табл6-18"/>
      <sheetName val="Табл6-22"/>
      <sheetName val="Табл6-23"/>
      <sheetName val="Таб.7-1"/>
      <sheetName val="Таб.7-18"/>
      <sheetName val="таб.2.47."/>
      <sheetName val="Лист9"/>
      <sheetName val="Лист10"/>
      <sheetName val="Лист11"/>
      <sheetName val="Лист12"/>
      <sheetName val="Лист13"/>
      <sheetName val="Лист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ая"/>
      <sheetName val="Справка"/>
      <sheetName val="Контроль"/>
      <sheetName val="Ошибки"/>
      <sheetName val="Протокол"/>
      <sheetName val="Период"/>
      <sheetName val="Log"/>
      <sheetName val="Табл1"/>
      <sheetName val="Табл2"/>
      <sheetName val="Табл3"/>
      <sheetName val="Табл4"/>
      <sheetName val="Табл5"/>
      <sheetName val="Табл6"/>
      <sheetName val="Табл7"/>
      <sheetName val="Табл8"/>
      <sheetName val="Табл9"/>
      <sheetName val="Табл10"/>
      <sheetName val="Табл11"/>
      <sheetName val="Табл12"/>
      <sheetName val="Табл13"/>
      <sheetName val="Табл14"/>
      <sheetName val="Табл15"/>
      <sheetName val="Табл16"/>
      <sheetName val="Табл17"/>
      <sheetName val="Табл18"/>
      <sheetName val="Табл19"/>
      <sheetName val="Табл20"/>
      <sheetName val="Табл21"/>
      <sheetName val="Табл22"/>
      <sheetName val="Табл23"/>
      <sheetName val="Табл24"/>
      <sheetName val="Табл25"/>
      <sheetName val="Табл26"/>
      <sheetName val="Табл27"/>
      <sheetName val="Табл28"/>
      <sheetName val="Табл29"/>
      <sheetName val="Табл30"/>
      <sheetName val="Табл31"/>
      <sheetName val="Табл32"/>
      <sheetName val="Табл33"/>
      <sheetName val="Табл34"/>
      <sheetName val="Табл35"/>
      <sheetName val="Табл36"/>
      <sheetName val="Табл37"/>
      <sheetName val="Табл38"/>
      <sheetName val="Табл39"/>
      <sheetName val="Табл40"/>
      <sheetName val="Табл41"/>
      <sheetName val="Табл42"/>
      <sheetName val="Табл43"/>
      <sheetName val="Табл44"/>
      <sheetName val="Табл45"/>
      <sheetName val="Табл46"/>
      <sheetName val="Табл47"/>
      <sheetName val="Табл48"/>
      <sheetName val="Табл49"/>
      <sheetName val="Табл50"/>
      <sheetName val="Табл51"/>
      <sheetName val="Табл52"/>
      <sheetName val="Табл53"/>
      <sheetName val="Табл54"/>
      <sheetName val="Табл55"/>
      <sheetName val="Табл56"/>
      <sheetName val="Табл57"/>
      <sheetName val="Табл58"/>
      <sheetName val="Табл59"/>
      <sheetName val="Табл60"/>
      <sheetName val="Табл61"/>
      <sheetName val="Табл62"/>
      <sheetName val="Табл63"/>
      <sheetName val="Табл64"/>
      <sheetName val="Табл65"/>
      <sheetName val="Табл66"/>
      <sheetName val="График1"/>
      <sheetName val="График2"/>
      <sheetName val="График3"/>
      <sheetName val="График4"/>
      <sheetName val="График5"/>
      <sheetName val="График6"/>
      <sheetName val="График7"/>
      <sheetName val="Схема1"/>
      <sheetName val="Карта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7">
          <cell r="O7" t="str">
            <v/>
          </cell>
        </row>
        <row r="8">
          <cell r="O8" t="str">
            <v/>
          </cell>
        </row>
        <row r="9">
          <cell r="O9" t="str">
            <v/>
          </cell>
        </row>
        <row r="10">
          <cell r="O10" t="str">
            <v/>
          </cell>
        </row>
        <row r="11">
          <cell r="O11" t="str">
            <v/>
          </cell>
        </row>
        <row r="17">
          <cell r="O17" t="str">
            <v/>
          </cell>
        </row>
        <row r="18">
          <cell r="O18" t="str">
            <v/>
          </cell>
        </row>
        <row r="19">
          <cell r="O19" t="str">
            <v/>
          </cell>
        </row>
        <row r="20">
          <cell r="O20" t="str">
            <v/>
          </cell>
        </row>
        <row r="21">
          <cell r="O21" t="str">
            <v/>
          </cell>
        </row>
        <row r="27">
          <cell r="O27" t="str">
            <v/>
          </cell>
        </row>
        <row r="28">
          <cell r="O28" t="str">
            <v/>
          </cell>
        </row>
        <row r="29">
          <cell r="O29" t="str">
            <v/>
          </cell>
        </row>
        <row r="30">
          <cell r="O30" t="str">
            <v/>
          </cell>
        </row>
        <row r="31">
          <cell r="O31" t="str">
            <v/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A7" t="str">
            <v>Всего</v>
          </cell>
        </row>
        <row r="8">
          <cell r="A8" t="str">
            <v>1995 март</v>
          </cell>
          <cell r="B8">
            <v>100</v>
          </cell>
          <cell r="C8">
            <v>2.3246077355103969</v>
          </cell>
          <cell r="D8">
            <v>10.273682966982486</v>
          </cell>
          <cell r="E8">
            <v>11.490585061173071</v>
          </cell>
          <cell r="F8">
            <v>15.121768239793477</v>
          </cell>
          <cell r="G8">
            <v>16.729957590959625</v>
          </cell>
          <cell r="H8">
            <v>15.403057922096016</v>
          </cell>
          <cell r="I8">
            <v>11.487959480540809</v>
          </cell>
          <cell r="J8">
            <v>7.2813509459853245</v>
          </cell>
          <cell r="K8">
            <v>6.9794459438793286</v>
          </cell>
          <cell r="L8">
            <v>2.9075841130794648</v>
          </cell>
          <cell r="M8" t="str">
            <v/>
          </cell>
        </row>
        <row r="9">
          <cell r="A9" t="str">
            <v>1995 октябрь</v>
          </cell>
          <cell r="B9">
            <v>100</v>
          </cell>
          <cell r="C9">
            <v>2.8798585167015722</v>
          </cell>
          <cell r="D9">
            <v>10.611720633764669</v>
          </cell>
          <cell r="E9">
            <v>11.477151827705557</v>
          </cell>
          <cell r="F9">
            <v>13.454813132067937</v>
          </cell>
          <cell r="G9">
            <v>16.625708178519353</v>
          </cell>
          <cell r="H9">
            <v>15.79038864876544</v>
          </cell>
          <cell r="I9">
            <v>13.460894111161549</v>
          </cell>
          <cell r="J9">
            <v>5.9840866113657185</v>
          </cell>
          <cell r="K9">
            <v>6.7302092856117985</v>
          </cell>
          <cell r="L9">
            <v>2.9851690543364047</v>
          </cell>
          <cell r="M9" t="str">
            <v/>
          </cell>
        </row>
        <row r="10">
          <cell r="A10" t="str">
            <v>1996 март</v>
          </cell>
          <cell r="B10">
            <v>100</v>
          </cell>
          <cell r="C10">
            <v>2.3639137488123874</v>
          </cell>
          <cell r="D10">
            <v>10.449418306211587</v>
          </cell>
          <cell r="E10">
            <v>11.714346613123446</v>
          </cell>
          <cell r="F10">
            <v>13.551141433109178</v>
          </cell>
          <cell r="G10">
            <v>16.807342800858187</v>
          </cell>
          <cell r="H10">
            <v>15.99490243595462</v>
          </cell>
          <cell r="I10">
            <v>13.5701420736505</v>
          </cell>
          <cell r="J10">
            <v>6.0762481393140568</v>
          </cell>
          <cell r="K10">
            <v>6.6671785915094475</v>
          </cell>
          <cell r="L10">
            <v>2.8053658574565907</v>
          </cell>
          <cell r="M10" t="str">
            <v/>
          </cell>
        </row>
        <row r="11">
          <cell r="A11" t="str">
            <v>1997 октябрь</v>
          </cell>
          <cell r="B11">
            <v>100</v>
          </cell>
          <cell r="C11">
            <v>1.7487928550389944</v>
          </cell>
          <cell r="D11">
            <v>10.014112665941298</v>
          </cell>
          <cell r="E11">
            <v>11.732461282318315</v>
          </cell>
          <cell r="F11">
            <v>13.668308124400017</v>
          </cell>
          <cell r="G11">
            <v>16.9238602481099</v>
          </cell>
          <cell r="H11">
            <v>16.183408219315076</v>
          </cell>
          <cell r="I11">
            <v>13.85969984301733</v>
          </cell>
          <cell r="J11">
            <v>6.4107217028531212</v>
          </cell>
          <cell r="K11">
            <v>6.7109367958463775</v>
          </cell>
          <cell r="L11">
            <v>2.7476982631595668</v>
          </cell>
          <cell r="M11" t="str">
            <v/>
          </cell>
        </row>
        <row r="12">
          <cell r="A12" t="str">
            <v>1998 октябрь</v>
          </cell>
          <cell r="B12">
            <v>100</v>
          </cell>
          <cell r="C12">
            <v>1.4467536232526683</v>
          </cell>
          <cell r="D12">
            <v>9.5086053333844003</v>
          </cell>
          <cell r="E12">
            <v>11.839224331116029</v>
          </cell>
          <cell r="F12">
            <v>13.793517926422021</v>
          </cell>
          <cell r="G12">
            <v>17.252743893774763</v>
          </cell>
          <cell r="H12">
            <v>16.402475282540905</v>
          </cell>
          <cell r="I12">
            <v>14.047675272207817</v>
          </cell>
          <cell r="J12">
            <v>6.480551388687755</v>
          </cell>
          <cell r="K12">
            <v>6.6617262432078883</v>
          </cell>
          <cell r="L12">
            <v>2.5667267054057525</v>
          </cell>
          <cell r="M12" t="str">
            <v/>
          </cell>
        </row>
        <row r="13">
          <cell r="A13" t="str">
            <v>1999 февраль</v>
          </cell>
          <cell r="B13">
            <v>100</v>
          </cell>
          <cell r="C13">
            <v>1.8895649599332576</v>
          </cell>
          <cell r="D13">
            <v>9.5662350555821405</v>
          </cell>
          <cell r="E13">
            <v>11.631900638182962</v>
          </cell>
          <cell r="F13">
            <v>13.817511246832813</v>
          </cell>
          <cell r="G13">
            <v>16.872394647484988</v>
          </cell>
          <cell r="H13">
            <v>16.378628866596454</v>
          </cell>
          <cell r="I13">
            <v>13.673213776816402</v>
          </cell>
          <cell r="J13">
            <v>6.4282757307996414</v>
          </cell>
          <cell r="K13">
            <v>6.7312264906550476</v>
          </cell>
          <cell r="L13">
            <v>3.0110485871162944</v>
          </cell>
          <cell r="M13" t="str">
            <v/>
          </cell>
        </row>
        <row r="14">
          <cell r="A14" t="str">
            <v>1999 май</v>
          </cell>
          <cell r="B14">
            <v>100</v>
          </cell>
          <cell r="C14">
            <v>1.9579123170109483</v>
          </cell>
          <cell r="D14">
            <v>9.5624514055305507</v>
          </cell>
          <cell r="E14">
            <v>11.587345819616719</v>
          </cell>
          <cell r="F14">
            <v>13.691583968578724</v>
          </cell>
          <cell r="G14">
            <v>16.855749179306276</v>
          </cell>
          <cell r="H14">
            <v>16.266282976263174</v>
          </cell>
          <cell r="I14">
            <v>13.80514596324859</v>
          </cell>
          <cell r="J14">
            <v>6.4298527494657796</v>
          </cell>
          <cell r="K14">
            <v>6.812478620745213</v>
          </cell>
          <cell r="L14">
            <v>3.0311970002340254</v>
          </cell>
          <cell r="M14" t="str">
            <v/>
          </cell>
        </row>
        <row r="15">
          <cell r="A15" t="str">
            <v>1999 август</v>
          </cell>
          <cell r="B15">
            <v>100</v>
          </cell>
          <cell r="C15">
            <v>2.1117574522923586</v>
          </cell>
          <cell r="D15">
            <v>9.8721579689262704</v>
          </cell>
          <cell r="E15">
            <v>11.857007814954219</v>
          </cell>
          <cell r="F15">
            <v>13.500509329026903</v>
          </cell>
          <cell r="G15">
            <v>16.657340963411571</v>
          </cell>
          <cell r="H15">
            <v>15.900002014076637</v>
          </cell>
          <cell r="I15">
            <v>13.61975795826956</v>
          </cell>
          <cell r="J15">
            <v>6.3342681478834875</v>
          </cell>
          <cell r="K15">
            <v>6.7976368482018765</v>
          </cell>
          <cell r="L15">
            <v>3.3495615029571164</v>
          </cell>
          <cell r="M15" t="str">
            <v/>
          </cell>
        </row>
        <row r="16">
          <cell r="A16" t="str">
            <v>Мужчины</v>
          </cell>
        </row>
        <row r="17">
          <cell r="A17" t="str">
            <v>1995 март</v>
          </cell>
          <cell r="B17">
            <v>100</v>
          </cell>
          <cell r="C17">
            <v>2.536713127562721</v>
          </cell>
          <cell r="D17">
            <v>10.724896086633894</v>
          </cell>
          <cell r="E17">
            <v>11.877751464575914</v>
          </cell>
          <cell r="F17">
            <v>15.038711379765148</v>
          </cell>
          <cell r="G17">
            <v>16.160852397879331</v>
          </cell>
          <cell r="H17">
            <v>14.420519301474632</v>
          </cell>
          <cell r="I17">
            <v>10.681942327428533</v>
          </cell>
          <cell r="J17">
            <v>6.821411256586269</v>
          </cell>
          <cell r="K17">
            <v>8.5519416997450204</v>
          </cell>
          <cell r="L17">
            <v>3.1852609583485365</v>
          </cell>
          <cell r="M17" t="str">
            <v/>
          </cell>
        </row>
        <row r="18">
          <cell r="A18" t="str">
            <v>1995 октябрь</v>
          </cell>
          <cell r="B18">
            <v>100</v>
          </cell>
          <cell r="C18">
            <v>3.119498605842101</v>
          </cell>
          <cell r="D18">
            <v>11.003612279784502</v>
          </cell>
          <cell r="E18">
            <v>11.962570224674693</v>
          </cell>
          <cell r="F18">
            <v>13.418335817621893</v>
          </cell>
          <cell r="G18">
            <v>16.063796737727969</v>
          </cell>
          <cell r="H18">
            <v>14.756041343313763</v>
          </cell>
          <cell r="I18">
            <v>12.476489761753971</v>
          </cell>
          <cell r="J18">
            <v>5.6496959043723383</v>
          </cell>
          <cell r="K18">
            <v>8.2706485963693392</v>
          </cell>
          <cell r="L18">
            <v>3.2793107285394316</v>
          </cell>
          <cell r="M18" t="str">
            <v/>
          </cell>
        </row>
        <row r="19">
          <cell r="A19" t="str">
            <v>1996 март</v>
          </cell>
          <cell r="B19">
            <v>100</v>
          </cell>
          <cell r="C19">
            <v>2.4394686557071465</v>
          </cell>
          <cell r="D19">
            <v>10.956283072170567</v>
          </cell>
          <cell r="E19">
            <v>12.289464057415627</v>
          </cell>
          <cell r="F19">
            <v>13.519618445946142</v>
          </cell>
          <cell r="G19">
            <v>16.20694581917942</v>
          </cell>
          <cell r="H19">
            <v>14.934445904308662</v>
          </cell>
          <cell r="I19">
            <v>12.616770081175453</v>
          </cell>
          <cell r="J19">
            <v>5.7202578800723165</v>
          </cell>
          <cell r="K19">
            <v>8.2002592458135357</v>
          </cell>
          <cell r="L19">
            <v>3.1164868382111304</v>
          </cell>
          <cell r="M19" t="str">
            <v/>
          </cell>
        </row>
        <row r="20">
          <cell r="A20" t="str">
            <v>1997 октябрь</v>
          </cell>
          <cell r="B20">
            <v>100</v>
          </cell>
          <cell r="C20">
            <v>1.6963466630468922</v>
          </cell>
          <cell r="D20">
            <v>10.538487964284229</v>
          </cell>
          <cell r="E20">
            <v>12.506400139626187</v>
          </cell>
          <cell r="F20">
            <v>13.79483312774148</v>
          </cell>
          <cell r="G20">
            <v>16.437152120468362</v>
          </cell>
          <cell r="H20">
            <v>15.165022330227618</v>
          </cell>
          <cell r="I20">
            <v>12.754823489981829</v>
          </cell>
          <cell r="J20">
            <v>5.9531504302352785</v>
          </cell>
          <cell r="K20">
            <v>8.2060478639453862</v>
          </cell>
          <cell r="L20">
            <v>2.9477358704427385</v>
          </cell>
          <cell r="M20" t="str">
            <v/>
          </cell>
        </row>
        <row r="21">
          <cell r="A21" t="str">
            <v>1998 октябрь</v>
          </cell>
          <cell r="B21">
            <v>100</v>
          </cell>
          <cell r="C21">
            <v>1.39453306592131</v>
          </cell>
          <cell r="D21">
            <v>10.022783525162186</v>
          </cell>
          <cell r="E21">
            <v>12.659595609888623</v>
          </cell>
          <cell r="F21">
            <v>13.94447626926209</v>
          </cell>
          <cell r="G21">
            <v>16.68139440537</v>
          </cell>
          <cell r="H21">
            <v>15.341922006804451</v>
          </cell>
          <cell r="I21">
            <v>12.908774098716224</v>
          </cell>
          <cell r="J21">
            <v>6.0236205807647361</v>
          </cell>
          <cell r="K21">
            <v>8.1468135083458968</v>
          </cell>
          <cell r="L21">
            <v>2.876086929764484</v>
          </cell>
          <cell r="M21" t="str">
            <v/>
          </cell>
        </row>
        <row r="22">
          <cell r="A22" t="str">
            <v>1999 февраль</v>
          </cell>
          <cell r="B22">
            <v>100</v>
          </cell>
          <cell r="C22">
            <v>2.1896510623499661</v>
          </cell>
          <cell r="D22">
            <v>10.437564600463554</v>
          </cell>
          <cell r="E22">
            <v>12.309597962849958</v>
          </cell>
          <cell r="F22">
            <v>13.919076064129861</v>
          </cell>
          <cell r="G22">
            <v>16.262634023386077</v>
          </cell>
          <cell r="H22">
            <v>15.341689889145149</v>
          </cell>
          <cell r="I22">
            <v>12.569754624567578</v>
          </cell>
          <cell r="J22">
            <v>5.8504959251606854</v>
          </cell>
          <cell r="K22">
            <v>7.869345763087491</v>
          </cell>
          <cell r="L22">
            <v>3.2501900848596779</v>
          </cell>
          <cell r="M22" t="str">
            <v/>
          </cell>
        </row>
        <row r="23">
          <cell r="A23" t="str">
            <v>1999 май</v>
          </cell>
          <cell r="B23">
            <v>100</v>
          </cell>
          <cell r="C23">
            <v>2.1670982504500933</v>
          </cell>
          <cell r="D23">
            <v>10.254951727415653</v>
          </cell>
          <cell r="E23">
            <v>12.200272807982445</v>
          </cell>
          <cell r="F23">
            <v>13.931026072587871</v>
          </cell>
          <cell r="G23">
            <v>16.230651724167526</v>
          </cell>
          <cell r="H23">
            <v>15.197389659652462</v>
          </cell>
          <cell r="I23">
            <v>12.635129994096344</v>
          </cell>
          <cell r="J23">
            <v>6.076052583324608</v>
          </cell>
          <cell r="K23">
            <v>8.1452842647959383</v>
          </cell>
          <cell r="L23">
            <v>3.1621429155270593</v>
          </cell>
          <cell r="M23" t="str">
            <v/>
          </cell>
        </row>
        <row r="24">
          <cell r="A24" t="str">
            <v>1999 август</v>
          </cell>
          <cell r="B24">
            <v>100</v>
          </cell>
          <cell r="C24">
            <v>2.4529746586473378</v>
          </cell>
          <cell r="D24">
            <v>10.492804278893033</v>
          </cell>
          <cell r="E24">
            <v>12.298449013506628</v>
          </cell>
          <cell r="F24">
            <v>13.796152700468385</v>
          </cell>
          <cell r="G24">
            <v>16.153818525765839</v>
          </cell>
          <cell r="H24">
            <v>14.990492035641324</v>
          </cell>
          <cell r="I24">
            <v>12.651195824395483</v>
          </cell>
          <cell r="J24">
            <v>5.8699509739450573</v>
          </cell>
          <cell r="K24">
            <v>7.7567020283752663</v>
          </cell>
          <cell r="L24">
            <v>3.5374599603616455</v>
          </cell>
          <cell r="M24" t="str">
            <v/>
          </cell>
        </row>
        <row r="25">
          <cell r="A25" t="str">
            <v>Женщины</v>
          </cell>
        </row>
        <row r="26">
          <cell r="A26" t="str">
            <v>1995 март</v>
          </cell>
          <cell r="B26">
            <v>100</v>
          </cell>
          <cell r="C26">
            <v>2.0882336644570287</v>
          </cell>
          <cell r="D26">
            <v>9.7708429355589423</v>
          </cell>
          <cell r="E26">
            <v>11.059119844462106</v>
          </cell>
          <cell r="F26">
            <v>15.214328301298007</v>
          </cell>
          <cell r="G26">
            <v>17.364178673433646</v>
          </cell>
          <cell r="H26">
            <v>16.49801666631382</v>
          </cell>
          <cell r="I26">
            <v>12.386199520440385</v>
          </cell>
          <cell r="J26">
            <v>7.7939160239888912</v>
          </cell>
          <cell r="K26">
            <v>5.2270283370868356</v>
          </cell>
          <cell r="L26">
            <v>2.5981360329603369</v>
          </cell>
          <cell r="M26" t="str">
            <v/>
          </cell>
        </row>
        <row r="27">
          <cell r="A27" t="str">
            <v>1995 октябрь</v>
          </cell>
          <cell r="B27">
            <v>100</v>
          </cell>
          <cell r="C27">
            <v>2.6142994554810093</v>
          </cell>
          <cell r="D27">
            <v>10.177442804915342</v>
          </cell>
          <cell r="E27">
            <v>10.939231589649223</v>
          </cell>
          <cell r="F27">
            <v>13.495235756741799</v>
          </cell>
          <cell r="G27">
            <v>17.248394788430222</v>
          </cell>
          <cell r="H27">
            <v>16.936608800814746</v>
          </cell>
          <cell r="I27">
            <v>14.551769581237075</v>
          </cell>
          <cell r="J27">
            <v>6.35464431958777</v>
          </cell>
          <cell r="K27">
            <v>5.0231592728231078</v>
          </cell>
          <cell r="L27">
            <v>2.6592136303197065</v>
          </cell>
          <cell r="M27" t="str">
            <v/>
          </cell>
        </row>
        <row r="28">
          <cell r="A28" t="str">
            <v>1996 март</v>
          </cell>
          <cell r="B28">
            <v>100</v>
          </cell>
          <cell r="C28">
            <v>2.280141633030996</v>
          </cell>
          <cell r="D28">
            <v>9.8874278862039482</v>
          </cell>
          <cell r="E28">
            <v>11.076680482474229</v>
          </cell>
          <cell r="F28">
            <v>13.586092800782435</v>
          </cell>
          <cell r="G28">
            <v>17.473037823605686</v>
          </cell>
          <cell r="H28">
            <v>17.170692215881417</v>
          </cell>
          <cell r="I28">
            <v>14.627201002299588</v>
          </cell>
          <cell r="J28">
            <v>6.4709552263836772</v>
          </cell>
          <cell r="K28">
            <v>4.9673629825316743</v>
          </cell>
          <cell r="L28">
            <v>2.4604079468063511</v>
          </cell>
          <cell r="M28" t="str">
            <v/>
          </cell>
        </row>
        <row r="29">
          <cell r="A29" t="str">
            <v>1997 октябрь</v>
          </cell>
          <cell r="B29">
            <v>100</v>
          </cell>
          <cell r="C29">
            <v>1.8069266060585956</v>
          </cell>
          <cell r="D29">
            <v>9.4328711710528346</v>
          </cell>
          <cell r="E29">
            <v>10.874592157293845</v>
          </cell>
          <cell r="F29">
            <v>13.52806204050675</v>
          </cell>
          <cell r="G29">
            <v>17.463349733176617</v>
          </cell>
          <cell r="H29">
            <v>17.312233582403408</v>
          </cell>
          <cell r="I29">
            <v>15.084395180754772</v>
          </cell>
          <cell r="J29">
            <v>6.917914569021427</v>
          </cell>
          <cell r="K29">
            <v>5.0536875032265103</v>
          </cell>
          <cell r="L29">
            <v>2.525967456505239</v>
          </cell>
          <cell r="M29" t="str">
            <v/>
          </cell>
        </row>
        <row r="30">
          <cell r="A30" t="str">
            <v>1998 октябрь</v>
          </cell>
          <cell r="B30">
            <v>100</v>
          </cell>
          <cell r="C30">
            <v>1.5049102429138133</v>
          </cell>
          <cell r="D30">
            <v>8.9359790140685877</v>
          </cell>
          <cell r="E30">
            <v>10.92559906783575</v>
          </cell>
          <cell r="F30">
            <v>13.625399710572289</v>
          </cell>
          <cell r="G30">
            <v>17.889040336953332</v>
          </cell>
          <cell r="H30">
            <v>17.583584727543879</v>
          </cell>
          <cell r="I30">
            <v>15.31603864792018</v>
          </cell>
          <cell r="J30">
            <v>6.9894228478569875</v>
          </cell>
          <cell r="K30">
            <v>5.0078247979550632</v>
          </cell>
          <cell r="L30">
            <v>2.2222006063801194</v>
          </cell>
          <cell r="M30" t="str">
            <v/>
          </cell>
        </row>
        <row r="31">
          <cell r="A31" t="str">
            <v>1999 февраль</v>
          </cell>
          <cell r="B31">
            <v>100</v>
          </cell>
          <cell r="C31">
            <v>1.5598405814157092</v>
          </cell>
          <cell r="D31">
            <v>8.6088478578536307</v>
          </cell>
          <cell r="E31">
            <v>10.887269922534104</v>
          </cell>
          <cell r="F31">
            <v>13.705915288230191</v>
          </cell>
          <cell r="G31">
            <v>17.542378832711588</v>
          </cell>
          <cell r="H31">
            <v>17.517982062720062</v>
          </cell>
          <cell r="I31">
            <v>14.8856570731391</v>
          </cell>
          <cell r="J31">
            <v>7.0631204830226206</v>
          </cell>
          <cell r="K31">
            <v>5.4806998359400394</v>
          </cell>
          <cell r="L31">
            <v>2.7482880624329544</v>
          </cell>
          <cell r="M31" t="str">
            <v/>
          </cell>
        </row>
        <row r="32">
          <cell r="A32" t="str">
            <v>1999 май</v>
          </cell>
          <cell r="B32">
            <v>100</v>
          </cell>
          <cell r="C32">
            <v>1.7275831102263068</v>
          </cell>
          <cell r="D32">
            <v>8.7999572587417259</v>
          </cell>
          <cell r="E32">
            <v>10.912467806902511</v>
          </cell>
          <cell r="F32">
            <v>13.42794047697026</v>
          </cell>
          <cell r="G32">
            <v>17.544027777384624</v>
          </cell>
          <cell r="H32">
            <v>17.443213689073136</v>
          </cell>
          <cell r="I32">
            <v>15.09342020650022</v>
          </cell>
          <cell r="J32">
            <v>6.8194129378007053</v>
          </cell>
          <cell r="K32">
            <v>5.3449608878590178</v>
          </cell>
          <cell r="L32">
            <v>2.8870158485414934</v>
          </cell>
          <cell r="M32" t="str">
            <v/>
          </cell>
        </row>
        <row r="33">
          <cell r="A33" t="str">
            <v>1999 август</v>
          </cell>
          <cell r="B33">
            <v>100</v>
          </cell>
          <cell r="C33">
            <v>1.7367053044573446</v>
          </cell>
          <cell r="D33">
            <v>9.1899686558916063</v>
          </cell>
          <cell r="E33">
            <v>11.371793509882794</v>
          </cell>
          <cell r="F33">
            <v>13.175550096645877</v>
          </cell>
          <cell r="G33">
            <v>17.210792454734342</v>
          </cell>
          <cell r="H33">
            <v>16.899698584286142</v>
          </cell>
          <cell r="I33">
            <v>14.684362268531757</v>
          </cell>
          <cell r="J33">
            <v>6.8446267995545442</v>
          </cell>
          <cell r="K33">
            <v>5.7434712052079027</v>
          </cell>
          <cell r="L33">
            <v>3.1430311208076875</v>
          </cell>
          <cell r="M33" t="str">
            <v/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ЭО (4)"/>
      <sheetName val="ФЭО (3)"/>
      <sheetName val="ФЭО (2)"/>
      <sheetName val="Лист2"/>
      <sheetName val="Безработица"/>
      <sheetName val="ФЭО"/>
      <sheetName val="НП (2)"/>
      <sheetName val="НП"/>
      <sheetName val="Списо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Республика Алтай</v>
          </cell>
          <cell r="C6">
            <v>4</v>
          </cell>
        </row>
        <row r="7">
          <cell r="B7" t="str">
            <v>Республика Ингушетия</v>
          </cell>
          <cell r="C7">
            <v>6</v>
          </cell>
        </row>
        <row r="8">
          <cell r="B8" t="str">
            <v>Кабардино-Балкарская Республика</v>
          </cell>
          <cell r="C8">
            <v>7</v>
          </cell>
        </row>
        <row r="9">
          <cell r="B9" t="str">
            <v>Республика Калмыкия</v>
          </cell>
          <cell r="C9">
            <v>8</v>
          </cell>
        </row>
        <row r="10">
          <cell r="B10" t="str">
            <v>Республика Карелия</v>
          </cell>
          <cell r="C10">
            <v>10</v>
          </cell>
        </row>
        <row r="11">
          <cell r="B11" t="str">
            <v>Республика Марий Эл</v>
          </cell>
          <cell r="C11">
            <v>12</v>
          </cell>
        </row>
        <row r="12">
          <cell r="B12" t="str">
            <v>Республика Тыва</v>
          </cell>
          <cell r="C12">
            <v>17</v>
          </cell>
        </row>
        <row r="13">
          <cell r="B13" t="str">
            <v>Кировская область</v>
          </cell>
          <cell r="C13">
            <v>43</v>
          </cell>
        </row>
        <row r="14">
          <cell r="B14" t="str">
            <v>Курганская область</v>
          </cell>
          <cell r="C14">
            <v>45</v>
          </cell>
        </row>
        <row r="15">
          <cell r="B15" t="str">
            <v>Псковская область</v>
          </cell>
          <cell r="C15">
            <v>60</v>
          </cell>
        </row>
        <row r="16">
          <cell r="B16" t="str">
            <v>Тамбовская область</v>
          </cell>
          <cell r="C16">
            <v>68</v>
          </cell>
        </row>
        <row r="17">
          <cell r="B17" t="str">
            <v>Республика Крым</v>
          </cell>
          <cell r="C17">
            <v>91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EC62-8C85-411E-989D-B80EF7EF354F}">
  <sheetPr>
    <pageSetUpPr fitToPage="1"/>
  </sheetPr>
  <dimension ref="A1:T20"/>
  <sheetViews>
    <sheetView tabSelected="1" zoomScale="55" zoomScaleNormal="55" workbookViewId="0">
      <selection activeCell="A7" sqref="A7"/>
    </sheetView>
  </sheetViews>
  <sheetFormatPr defaultColWidth="7.21875" defaultRowHeight="18" x14ac:dyDescent="0.35"/>
  <cols>
    <col min="1" max="1" width="30.6640625" style="1" customWidth="1"/>
    <col min="2" max="2" width="10.109375" style="1" customWidth="1"/>
    <col min="3" max="3" width="12.88671875" style="2" customWidth="1"/>
    <col min="4" max="4" width="15.21875" style="2" customWidth="1"/>
    <col min="5" max="5" width="16.109375" style="2" customWidth="1"/>
    <col min="6" max="6" width="16.109375" style="4" customWidth="1"/>
    <col min="7" max="7" width="16.109375" style="2" customWidth="1"/>
    <col min="8" max="10" width="16.109375" style="4" customWidth="1"/>
    <col min="11" max="11" width="17.33203125" style="4" customWidth="1"/>
    <col min="12" max="12" width="16.109375" style="2" customWidth="1"/>
    <col min="13" max="15" width="16.109375" style="4" customWidth="1"/>
    <col min="16" max="16" width="24" style="4" customWidth="1"/>
    <col min="17" max="16384" width="7.21875" style="4"/>
  </cols>
  <sheetData>
    <row r="1" spans="1:20" x14ac:dyDescent="0.35">
      <c r="F1" s="3"/>
      <c r="H1" s="3"/>
      <c r="I1" s="37"/>
      <c r="J1" s="37"/>
      <c r="K1" s="37"/>
      <c r="N1" s="50" t="s">
        <v>28</v>
      </c>
      <c r="O1" s="50"/>
      <c r="P1" s="50"/>
    </row>
    <row r="2" spans="1:20" ht="48" customHeight="1" x14ac:dyDescent="0.35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20" x14ac:dyDescent="0.35">
      <c r="P3" s="48" t="s">
        <v>0</v>
      </c>
    </row>
    <row r="4" spans="1:20" s="6" customFormat="1" ht="77.400000000000006" customHeight="1" x14ac:dyDescent="0.3">
      <c r="A4" s="54" t="s">
        <v>1</v>
      </c>
      <c r="B4" s="54" t="s">
        <v>2</v>
      </c>
      <c r="C4" s="55" t="s">
        <v>3</v>
      </c>
      <c r="D4" s="55"/>
      <c r="E4" s="56" t="s">
        <v>39</v>
      </c>
      <c r="F4" s="56"/>
      <c r="G4" s="51" t="s">
        <v>40</v>
      </c>
      <c r="H4" s="51"/>
      <c r="I4" s="52" t="s">
        <v>4</v>
      </c>
      <c r="J4" s="52"/>
      <c r="K4" s="5" t="s">
        <v>5</v>
      </c>
      <c r="L4" s="51" t="s">
        <v>41</v>
      </c>
      <c r="M4" s="51"/>
      <c r="N4" s="52" t="s">
        <v>4</v>
      </c>
      <c r="O4" s="52"/>
      <c r="P4" s="5" t="s">
        <v>38</v>
      </c>
    </row>
    <row r="5" spans="1:20" s="10" customFormat="1" ht="117.6" customHeight="1" x14ac:dyDescent="0.3">
      <c r="A5" s="54"/>
      <c r="B5" s="54"/>
      <c r="C5" s="7" t="s">
        <v>6</v>
      </c>
      <c r="D5" s="7" t="s">
        <v>7</v>
      </c>
      <c r="E5" s="7" t="s">
        <v>6</v>
      </c>
      <c r="F5" s="7" t="s">
        <v>7</v>
      </c>
      <c r="G5" s="7" t="s">
        <v>6</v>
      </c>
      <c r="H5" s="7" t="s">
        <v>7</v>
      </c>
      <c r="I5" s="7" t="s">
        <v>8</v>
      </c>
      <c r="J5" s="7" t="s">
        <v>9</v>
      </c>
      <c r="K5" s="9" t="s">
        <v>10</v>
      </c>
      <c r="L5" s="7" t="s">
        <v>6</v>
      </c>
      <c r="M5" s="7" t="s">
        <v>7</v>
      </c>
      <c r="N5" s="7" t="s">
        <v>8</v>
      </c>
      <c r="O5" s="7" t="s">
        <v>9</v>
      </c>
      <c r="P5" s="9" t="s">
        <v>10</v>
      </c>
    </row>
    <row r="6" spans="1:20" s="45" customFormat="1" ht="35.4" customHeight="1" x14ac:dyDescent="0.3">
      <c r="A6" s="41" t="s">
        <v>11</v>
      </c>
      <c r="B6" s="41"/>
      <c r="C6" s="42">
        <v>14324.251416509</v>
      </c>
      <c r="D6" s="42">
        <v>19.807876690000001</v>
      </c>
      <c r="E6" s="42">
        <v>14581.40111790943</v>
      </c>
      <c r="F6" s="42">
        <v>20.10350398881571</v>
      </c>
      <c r="G6" s="42">
        <v>14800.270502851001</v>
      </c>
      <c r="H6" s="42">
        <v>20.575054358999999</v>
      </c>
      <c r="I6" s="43">
        <f>G6/C6-1</f>
        <v>3.3231690264342806E-2</v>
      </c>
      <c r="J6" s="44">
        <f>G6-C6</f>
        <v>476.01908634200117</v>
      </c>
      <c r="K6" s="44">
        <f>H6-D6</f>
        <v>0.76717766899999873</v>
      </c>
      <c r="L6" s="42">
        <v>14121.883073436</v>
      </c>
      <c r="M6" s="42">
        <v>20.002274158999999</v>
      </c>
      <c r="N6" s="43">
        <f>L6/C6-1</f>
        <v>-1.412767321577213E-2</v>
      </c>
      <c r="O6" s="44">
        <f>L6-C6</f>
        <v>-202.36834307299978</v>
      </c>
      <c r="P6" s="44">
        <f>M6-D6</f>
        <v>0.19439746899999832</v>
      </c>
      <c r="S6" s="47"/>
    </row>
    <row r="7" spans="1:20" s="45" customFormat="1" ht="52.2" x14ac:dyDescent="0.3">
      <c r="A7" s="41" t="s">
        <v>35</v>
      </c>
      <c r="B7" s="41"/>
      <c r="C7" s="42">
        <f>C6-C8</f>
        <v>13088.034835773</v>
      </c>
      <c r="D7" s="46">
        <v>19.250733720131144</v>
      </c>
      <c r="E7" s="42">
        <f>E6-E8</f>
        <v>13317.712229676845</v>
      </c>
      <c r="F7" s="46">
        <v>19.517452478749281</v>
      </c>
      <c r="G7" s="42">
        <f>G6-G8</f>
        <v>13506.932129945</v>
      </c>
      <c r="H7" s="42">
        <v>19.954515427922871</v>
      </c>
      <c r="I7" s="43">
        <f>G7/C7-1</f>
        <v>3.2006126162427817E-2</v>
      </c>
      <c r="J7" s="44">
        <f>G7-C7</f>
        <v>418.89729417200033</v>
      </c>
      <c r="K7" s="44">
        <f>H7-D7</f>
        <v>0.70378170779172677</v>
      </c>
      <c r="L7" s="42">
        <f>L6-L8</f>
        <v>12912.181199105</v>
      </c>
      <c r="M7" s="42">
        <v>19.432756876092416</v>
      </c>
      <c r="N7" s="43">
        <f>L7/C7-1</f>
        <v>-1.3436213982816247E-2</v>
      </c>
      <c r="O7" s="44">
        <f>L7-C7</f>
        <v>-175.85363666800004</v>
      </c>
      <c r="P7" s="44">
        <f>M7-D7</f>
        <v>0.1820231559612715</v>
      </c>
      <c r="S7" s="47"/>
      <c r="T7" s="47"/>
    </row>
    <row r="8" spans="1:20" s="45" customFormat="1" ht="34.799999999999997" x14ac:dyDescent="0.35">
      <c r="A8" s="41" t="s">
        <v>34</v>
      </c>
      <c r="B8" s="41"/>
      <c r="C8" s="42">
        <f>SUM(C9:C20)</f>
        <v>1236.2165807359997</v>
      </c>
      <c r="D8" s="42">
        <v>29.768266729339231</v>
      </c>
      <c r="E8" s="42">
        <f>SUM(E9:E20)</f>
        <v>1263.6888882325859</v>
      </c>
      <c r="F8" s="42">
        <v>30.67555979037866</v>
      </c>
      <c r="G8" s="42">
        <f>SUM(G9:G20)</f>
        <v>1293.3383729059999</v>
      </c>
      <c r="H8" s="42">
        <v>31.731356826860317</v>
      </c>
      <c r="I8" s="11">
        <f t="shared" ref="I8:I20" si="0">G8/C8-1</f>
        <v>4.6206945498168173E-2</v>
      </c>
      <c r="J8" s="12">
        <f t="shared" ref="J8:J20" si="1">G8-C8</f>
        <v>57.121792170000163</v>
      </c>
      <c r="K8" s="13">
        <f t="shared" ref="K8:K20" si="2">H8-D8</f>
        <v>1.9630900975210857</v>
      </c>
      <c r="L8" s="42">
        <f>SUM(L9:L20)</f>
        <v>1209.701874331</v>
      </c>
      <c r="M8" s="42">
        <v>30.127129823919564</v>
      </c>
      <c r="N8" s="17">
        <f t="shared" ref="N8:N20" si="3">L8/C8-1</f>
        <v>-2.1448269516991747E-2</v>
      </c>
      <c r="O8" s="18">
        <f t="shared" ref="O8:O20" si="4">L8-C8</f>
        <v>-26.514706404999743</v>
      </c>
      <c r="P8" s="19">
        <f t="shared" ref="P8:P20" si="5">M8-D8</f>
        <v>0.35886309458033239</v>
      </c>
    </row>
    <row r="9" spans="1:20" x14ac:dyDescent="0.35">
      <c r="A9" s="14" t="s">
        <v>12</v>
      </c>
      <c r="B9" s="15">
        <f>VLOOKUP(A9,[3]Список!$B$6:$C$17,2, )</f>
        <v>4</v>
      </c>
      <c r="C9" s="16">
        <v>32.036348822999997</v>
      </c>
      <c r="D9" s="16">
        <v>36.836934704999997</v>
      </c>
      <c r="E9" s="16">
        <v>27.446136961250048</v>
      </c>
      <c r="F9" s="16">
        <v>32.123432124731146</v>
      </c>
      <c r="G9" s="16">
        <v>34.943490865000001</v>
      </c>
      <c r="H9" s="16">
        <v>41.325728781000002</v>
      </c>
      <c r="I9" s="11">
        <f t="shared" si="0"/>
        <v>9.0745111375265974E-2</v>
      </c>
      <c r="J9" s="12">
        <f t="shared" si="1"/>
        <v>2.9071420420000038</v>
      </c>
      <c r="K9" s="13">
        <f t="shared" si="2"/>
        <v>4.4887940760000049</v>
      </c>
      <c r="L9" s="16">
        <v>32.744520674</v>
      </c>
      <c r="M9" s="16">
        <v>38.584435438</v>
      </c>
      <c r="N9" s="17">
        <f t="shared" si="3"/>
        <v>2.2105260961935214E-2</v>
      </c>
      <c r="O9" s="18">
        <f t="shared" si="4"/>
        <v>0.70817185100000302</v>
      </c>
      <c r="P9" s="19">
        <f t="shared" si="5"/>
        <v>1.7475007330000025</v>
      </c>
    </row>
    <row r="10" spans="1:20" x14ac:dyDescent="0.35">
      <c r="A10" s="14" t="s">
        <v>13</v>
      </c>
      <c r="B10" s="15">
        <f>VLOOKUP(A10,[3]Список!$B$6:$C$17,2, )</f>
        <v>6</v>
      </c>
      <c r="C10" s="16">
        <v>94.751698269000002</v>
      </c>
      <c r="D10" s="16">
        <v>50.316396038000001</v>
      </c>
      <c r="E10" s="16">
        <v>90.754211647250258</v>
      </c>
      <c r="F10" s="16">
        <v>48.705522657636507</v>
      </c>
      <c r="G10" s="16">
        <v>93.445436736999994</v>
      </c>
      <c r="H10" s="16">
        <v>49.080199679000003</v>
      </c>
      <c r="I10" s="11">
        <f t="shared" si="0"/>
        <v>-1.3786154294475383E-2</v>
      </c>
      <c r="J10" s="12">
        <f t="shared" si="1"/>
        <v>-1.3062615320000077</v>
      </c>
      <c r="K10" s="13">
        <f t="shared" si="2"/>
        <v>-1.2361963589999974</v>
      </c>
      <c r="L10" s="16">
        <v>94.570105050999999</v>
      </c>
      <c r="M10" s="16">
        <v>51.607443267000001</v>
      </c>
      <c r="N10" s="17">
        <f t="shared" si="3"/>
        <v>-1.9165167624168866E-3</v>
      </c>
      <c r="O10" s="18">
        <f t="shared" si="4"/>
        <v>-0.18159321800000328</v>
      </c>
      <c r="P10" s="19">
        <f t="shared" si="5"/>
        <v>1.2910472290000001</v>
      </c>
    </row>
    <row r="11" spans="1:20" ht="36" x14ac:dyDescent="0.35">
      <c r="A11" s="14" t="s">
        <v>14</v>
      </c>
      <c r="B11" s="15">
        <f>VLOOKUP(A11,[3]Список!$B$6:$C$17,2, )</f>
        <v>7</v>
      </c>
      <c r="C11" s="16">
        <v>174.49213825999999</v>
      </c>
      <c r="D11" s="16">
        <v>44.474489609999999</v>
      </c>
      <c r="E11" s="16">
        <v>195.02151171075056</v>
      </c>
      <c r="F11" s="16">
        <v>48.24334708696486</v>
      </c>
      <c r="G11" s="16">
        <v>198.597403826</v>
      </c>
      <c r="H11" s="16">
        <v>49.820833147999998</v>
      </c>
      <c r="I11" s="11">
        <f t="shared" si="0"/>
        <v>0.13814528153745376</v>
      </c>
      <c r="J11" s="12">
        <f t="shared" si="1"/>
        <v>24.105265566000014</v>
      </c>
      <c r="K11" s="13">
        <f t="shared" si="2"/>
        <v>5.3463435379999993</v>
      </c>
      <c r="L11" s="16">
        <v>173.61389256300001</v>
      </c>
      <c r="M11" s="16">
        <v>44.943332507999997</v>
      </c>
      <c r="N11" s="17">
        <f t="shared" si="3"/>
        <v>-5.0331533887868485E-3</v>
      </c>
      <c r="O11" s="18">
        <f t="shared" si="4"/>
        <v>-0.87824569699998278</v>
      </c>
      <c r="P11" s="19">
        <f t="shared" si="5"/>
        <v>0.46884289799999834</v>
      </c>
    </row>
    <row r="12" spans="1:20" x14ac:dyDescent="0.35">
      <c r="A12" s="20" t="s">
        <v>15</v>
      </c>
      <c r="B12" s="15">
        <f>VLOOKUP(A12,[3]Список!$B$6:$C$17,2, )</f>
        <v>8</v>
      </c>
      <c r="C12" s="16">
        <v>41.064827076</v>
      </c>
      <c r="D12" s="16">
        <v>32.488067192999999</v>
      </c>
      <c r="E12" s="16">
        <v>40.489058388333348</v>
      </c>
      <c r="F12" s="16">
        <v>32.535343712580357</v>
      </c>
      <c r="G12" s="16">
        <v>38.247212242000003</v>
      </c>
      <c r="H12" s="16">
        <v>31.735782800999999</v>
      </c>
      <c r="I12" s="11">
        <f t="shared" si="0"/>
        <v>-6.8613824399780032E-2</v>
      </c>
      <c r="J12" s="12">
        <f t="shared" si="1"/>
        <v>-2.8176148339999969</v>
      </c>
      <c r="K12" s="13">
        <f t="shared" si="2"/>
        <v>-0.75228439199999997</v>
      </c>
      <c r="L12" s="16">
        <v>38.221083272999998</v>
      </c>
      <c r="M12" s="16">
        <v>31.216379323999998</v>
      </c>
      <c r="N12" s="17">
        <f t="shared" si="3"/>
        <v>-6.9250110264363118E-2</v>
      </c>
      <c r="O12" s="18">
        <f t="shared" si="4"/>
        <v>-2.8437438030000024</v>
      </c>
      <c r="P12" s="19">
        <f t="shared" si="5"/>
        <v>-1.2716878690000009</v>
      </c>
    </row>
    <row r="13" spans="1:20" x14ac:dyDescent="0.35">
      <c r="A13" s="14" t="s">
        <v>16</v>
      </c>
      <c r="B13" s="15">
        <f>VLOOKUP(A13,[3]Список!$B$6:$C$17,2, )</f>
        <v>10</v>
      </c>
      <c r="C13" s="16">
        <v>53.033584238000003</v>
      </c>
      <c r="D13" s="16">
        <v>18.168158795</v>
      </c>
      <c r="E13" s="16">
        <v>45.200522206916659</v>
      </c>
      <c r="F13" s="16">
        <v>15.882241539980795</v>
      </c>
      <c r="G13" s="16">
        <v>46.842619951000003</v>
      </c>
      <c r="H13" s="16">
        <v>16.567139274999999</v>
      </c>
      <c r="I13" s="11">
        <f t="shared" si="0"/>
        <v>-0.11673667499478579</v>
      </c>
      <c r="J13" s="12">
        <f t="shared" si="1"/>
        <v>-6.1909642869999999</v>
      </c>
      <c r="K13" s="13">
        <f t="shared" si="2"/>
        <v>-1.6010195200000013</v>
      </c>
      <c r="L13" s="16">
        <v>49.392129251999997</v>
      </c>
      <c r="M13" s="16">
        <v>18.076499269999999</v>
      </c>
      <c r="N13" s="17">
        <f t="shared" si="3"/>
        <v>-6.8663188398848662E-2</v>
      </c>
      <c r="O13" s="18">
        <f t="shared" si="4"/>
        <v>-3.6414549860000065</v>
      </c>
      <c r="P13" s="19">
        <f t="shared" si="5"/>
        <v>-9.1659525000000741E-2</v>
      </c>
    </row>
    <row r="14" spans="1:20" x14ac:dyDescent="0.35">
      <c r="A14" s="14" t="s">
        <v>17</v>
      </c>
      <c r="B14" s="15">
        <f>VLOOKUP(A14,[3]Список!$B$6:$C$17,2, )</f>
        <v>12</v>
      </c>
      <c r="C14" s="16">
        <v>69.041477333000003</v>
      </c>
      <c r="D14" s="16">
        <v>21.162784670000001</v>
      </c>
      <c r="E14" s="16">
        <v>65.508414179750105</v>
      </c>
      <c r="F14" s="16">
        <v>20.838158841220817</v>
      </c>
      <c r="G14" s="16">
        <v>65.566096164000001</v>
      </c>
      <c r="H14" s="16">
        <v>20.604294414999998</v>
      </c>
      <c r="I14" s="11">
        <f t="shared" si="0"/>
        <v>-5.0337584061789231E-2</v>
      </c>
      <c r="J14" s="12">
        <f t="shared" si="1"/>
        <v>-3.475381169000002</v>
      </c>
      <c r="K14" s="13">
        <f t="shared" si="2"/>
        <v>-0.55849025500000238</v>
      </c>
      <c r="L14" s="16">
        <v>63.624902167000002</v>
      </c>
      <c r="M14" s="16">
        <v>20.935194753000001</v>
      </c>
      <c r="N14" s="17">
        <f t="shared" si="3"/>
        <v>-7.8453929076210849E-2</v>
      </c>
      <c r="O14" s="18">
        <f t="shared" si="4"/>
        <v>-5.4165751660000012</v>
      </c>
      <c r="P14" s="19">
        <f t="shared" si="5"/>
        <v>-0.22758991699999953</v>
      </c>
    </row>
    <row r="15" spans="1:20" x14ac:dyDescent="0.35">
      <c r="A15" s="14" t="s">
        <v>18</v>
      </c>
      <c r="B15" s="15">
        <f>VLOOKUP(A15,[3]Список!$B$6:$C$17,2, )</f>
        <v>17</v>
      </c>
      <c r="C15" s="16">
        <v>30.041156708999999</v>
      </c>
      <c r="D15" s="16">
        <v>28.993320427</v>
      </c>
      <c r="E15" s="16">
        <v>30.284319342999979</v>
      </c>
      <c r="F15" s="16">
        <v>27.901328924138426</v>
      </c>
      <c r="G15" s="16">
        <v>22.001427779</v>
      </c>
      <c r="H15" s="16">
        <v>21.468157041000001</v>
      </c>
      <c r="I15" s="11">
        <f t="shared" si="0"/>
        <v>-0.26762381381910583</v>
      </c>
      <c r="J15" s="12">
        <f t="shared" si="1"/>
        <v>-8.039728929999999</v>
      </c>
      <c r="K15" s="13">
        <f t="shared" si="2"/>
        <v>-7.5251633859999991</v>
      </c>
      <c r="L15" s="16">
        <v>24.914229808999998</v>
      </c>
      <c r="M15" s="16">
        <v>23.232707856000001</v>
      </c>
      <c r="N15" s="17">
        <f t="shared" si="3"/>
        <v>-0.17066343182664567</v>
      </c>
      <c r="O15" s="18">
        <f t="shared" si="4"/>
        <v>-5.1269269000000008</v>
      </c>
      <c r="P15" s="19">
        <f t="shared" si="5"/>
        <v>-5.7606125709999993</v>
      </c>
    </row>
    <row r="16" spans="1:20" x14ac:dyDescent="0.35">
      <c r="A16" s="14" t="s">
        <v>19</v>
      </c>
      <c r="B16" s="15">
        <f>VLOOKUP(A16,[3]Список!$B$6:$C$17,2, )</f>
        <v>43</v>
      </c>
      <c r="C16" s="16">
        <v>165.50724645899999</v>
      </c>
      <c r="D16" s="16">
        <v>26.004732005000001</v>
      </c>
      <c r="E16" s="16">
        <v>172.76920694941739</v>
      </c>
      <c r="F16" s="16">
        <v>27.296093308996142</v>
      </c>
      <c r="G16" s="16">
        <v>154.39437124200001</v>
      </c>
      <c r="H16" s="16">
        <v>25.468267879999999</v>
      </c>
      <c r="I16" s="11">
        <f t="shared" si="0"/>
        <v>-6.7144342346079133E-2</v>
      </c>
      <c r="J16" s="12">
        <f t="shared" si="1"/>
        <v>-11.112875216999981</v>
      </c>
      <c r="K16" s="13">
        <f t="shared" si="2"/>
        <v>-0.53646412500000196</v>
      </c>
      <c r="L16" s="16">
        <v>152.36380467199999</v>
      </c>
      <c r="M16" s="16">
        <v>25.486801826000001</v>
      </c>
      <c r="N16" s="17">
        <f t="shared" si="3"/>
        <v>-7.9413089566781836E-2</v>
      </c>
      <c r="O16" s="18">
        <f t="shared" si="4"/>
        <v>-13.143441787</v>
      </c>
      <c r="P16" s="19">
        <f t="shared" si="5"/>
        <v>-0.51793017900000038</v>
      </c>
    </row>
    <row r="17" spans="1:16" x14ac:dyDescent="0.35">
      <c r="A17" s="14" t="s">
        <v>20</v>
      </c>
      <c r="B17" s="15">
        <f>VLOOKUP(A17,[3]Список!$B$6:$C$17,2, )</f>
        <v>45</v>
      </c>
      <c r="C17" s="16">
        <v>86.700652368999997</v>
      </c>
      <c r="D17" s="16">
        <v>23.679683724</v>
      </c>
      <c r="E17" s="16">
        <v>78.323847618583358</v>
      </c>
      <c r="F17" s="16">
        <v>22.135893207795014</v>
      </c>
      <c r="G17" s="16">
        <v>84.725213945999997</v>
      </c>
      <c r="H17" s="16">
        <v>25.167008138</v>
      </c>
      <c r="I17" s="11">
        <f t="shared" si="0"/>
        <v>-2.2784585456087303E-2</v>
      </c>
      <c r="J17" s="12">
        <f t="shared" si="1"/>
        <v>-1.9754384229999999</v>
      </c>
      <c r="K17" s="13">
        <f t="shared" si="2"/>
        <v>1.4873244139999997</v>
      </c>
      <c r="L17" s="16">
        <v>84.650044323000003</v>
      </c>
      <c r="M17" s="16">
        <v>24.853791694000002</v>
      </c>
      <c r="N17" s="17">
        <f t="shared" si="3"/>
        <v>-2.3651587271483976E-2</v>
      </c>
      <c r="O17" s="18">
        <f t="shared" si="4"/>
        <v>-2.0506080459999936</v>
      </c>
      <c r="P17" s="19">
        <f t="shared" si="5"/>
        <v>1.1741079700000014</v>
      </c>
    </row>
    <row r="18" spans="1:16" x14ac:dyDescent="0.35">
      <c r="A18" s="14" t="s">
        <v>21</v>
      </c>
      <c r="B18" s="15">
        <f>VLOOKUP(A18,[3]Список!$B$6:$C$17,2, )</f>
        <v>60</v>
      </c>
      <c r="C18" s="16">
        <v>57.126675120999998</v>
      </c>
      <c r="D18" s="16">
        <v>19.141685859999999</v>
      </c>
      <c r="E18" s="16">
        <v>56.613236482333264</v>
      </c>
      <c r="F18" s="16">
        <v>18.80627557381926</v>
      </c>
      <c r="G18" s="16">
        <v>67.730419823999995</v>
      </c>
      <c r="H18" s="16">
        <v>22.548698786999999</v>
      </c>
      <c r="I18" s="11">
        <f t="shared" si="0"/>
        <v>0.18561809663419426</v>
      </c>
      <c r="J18" s="12">
        <f t="shared" si="1"/>
        <v>10.603744702999997</v>
      </c>
      <c r="K18" s="13">
        <f t="shared" si="2"/>
        <v>3.4070129270000002</v>
      </c>
      <c r="L18" s="16">
        <v>52.376271217000003</v>
      </c>
      <c r="M18" s="16">
        <v>18.563494943999999</v>
      </c>
      <c r="N18" s="17">
        <f t="shared" si="3"/>
        <v>-8.3155616775143382E-2</v>
      </c>
      <c r="O18" s="18">
        <f t="shared" si="4"/>
        <v>-4.7504039039999952</v>
      </c>
      <c r="P18" s="19">
        <f t="shared" si="5"/>
        <v>-0.5781909160000005</v>
      </c>
    </row>
    <row r="19" spans="1:16" x14ac:dyDescent="0.35">
      <c r="A19" s="14" t="s">
        <v>22</v>
      </c>
      <c r="B19" s="15">
        <f>VLOOKUP(A19,[3]Список!$B$6:$C$17,2, )</f>
        <v>68</v>
      </c>
      <c r="C19" s="16">
        <v>131.46935368699999</v>
      </c>
      <c r="D19" s="16">
        <v>26.627785153000001</v>
      </c>
      <c r="E19" s="16">
        <v>138.85764079399976</v>
      </c>
      <c r="F19" s="16">
        <v>28.53124147972887</v>
      </c>
      <c r="G19" s="16">
        <v>130.36851999699999</v>
      </c>
      <c r="H19" s="16">
        <v>27.163835117000001</v>
      </c>
      <c r="I19" s="11">
        <f t="shared" si="0"/>
        <v>-8.3733102744297794E-3</v>
      </c>
      <c r="J19" s="12">
        <f t="shared" si="1"/>
        <v>-1.1008336900000018</v>
      </c>
      <c r="K19" s="13">
        <f t="shared" si="2"/>
        <v>0.53604996400000005</v>
      </c>
      <c r="L19" s="16">
        <v>126.591700007</v>
      </c>
      <c r="M19" s="16">
        <v>26.557813138</v>
      </c>
      <c r="N19" s="17">
        <f t="shared" si="3"/>
        <v>-3.7101069893540561E-2</v>
      </c>
      <c r="O19" s="18">
        <f t="shared" si="4"/>
        <v>-4.8776536799999946</v>
      </c>
      <c r="P19" s="19">
        <f t="shared" si="5"/>
        <v>-6.9972015000001164E-2</v>
      </c>
    </row>
    <row r="20" spans="1:16" x14ac:dyDescent="0.35">
      <c r="A20" s="20" t="s">
        <v>23</v>
      </c>
      <c r="B20" s="15">
        <f>VLOOKUP(A20,[3]Список!$B$6:$C$17,2, )</f>
        <v>91</v>
      </c>
      <c r="C20" s="16">
        <v>300.95142239199998</v>
      </c>
      <c r="D20" s="16">
        <v>35.098335398000003</v>
      </c>
      <c r="E20" s="16">
        <v>322.42078195100117</v>
      </c>
      <c r="F20" s="16">
        <v>37.986025967756696</v>
      </c>
      <c r="G20" s="16">
        <v>356.476160333</v>
      </c>
      <c r="H20" s="16">
        <v>41.132191134000003</v>
      </c>
      <c r="I20" s="11">
        <f t="shared" si="0"/>
        <v>0.18449734345723434</v>
      </c>
      <c r="J20" s="12">
        <f t="shared" si="1"/>
        <v>55.524737941000012</v>
      </c>
      <c r="K20" s="13">
        <f t="shared" si="2"/>
        <v>6.0338557359999996</v>
      </c>
      <c r="L20" s="16">
        <v>316.63919132299998</v>
      </c>
      <c r="M20" s="16">
        <v>36.528202952000001</v>
      </c>
      <c r="N20" s="17">
        <f t="shared" si="3"/>
        <v>5.2127246338667055E-2</v>
      </c>
      <c r="O20" s="18">
        <f t="shared" si="4"/>
        <v>15.687768930999994</v>
      </c>
      <c r="P20" s="19">
        <f t="shared" si="5"/>
        <v>1.4298675539999977</v>
      </c>
    </row>
  </sheetData>
  <autoFilter ref="A5:E20" xr:uid="{00000000-0009-0000-0000-000000000000}"/>
  <mergeCells count="10">
    <mergeCell ref="N1:P1"/>
    <mergeCell ref="L4:M4"/>
    <mergeCell ref="N4:O4"/>
    <mergeCell ref="A2:P2"/>
    <mergeCell ref="A4:A5"/>
    <mergeCell ref="B4:B5"/>
    <mergeCell ref="C4:D4"/>
    <mergeCell ref="E4:F4"/>
    <mergeCell ref="G4:H4"/>
    <mergeCell ref="I4:J4"/>
  </mergeCells>
  <conditionalFormatting sqref="N6:N20">
    <cfRule type="cellIs" dxfId="30" priority="21" operator="lessThan">
      <formula>0</formula>
    </cfRule>
    <cfRule type="cellIs" dxfId="29" priority="22" operator="lessThan">
      <formula>0</formula>
    </cfRule>
    <cfRule type="cellIs" dxfId="28" priority="23" operator="greaterThan">
      <formula>0</formula>
    </cfRule>
    <cfRule type="cellIs" dxfId="27" priority="26" operator="lessThan">
      <formula>1</formula>
    </cfRule>
    <cfRule type="cellIs" dxfId="26" priority="27" operator="greaterThan">
      <formula>1</formula>
    </cfRule>
  </conditionalFormatting>
  <conditionalFormatting sqref="O6:P20">
    <cfRule type="cellIs" dxfId="25" priority="24" operator="lessThan">
      <formula>0</formula>
    </cfRule>
    <cfRule type="cellIs" dxfId="24" priority="25" operator="greaterThan">
      <formula>0</formula>
    </cfRule>
  </conditionalFormatting>
  <conditionalFormatting sqref="I9:I20 I6:I7">
    <cfRule type="cellIs" dxfId="23" priority="12" operator="lessThan">
      <formula>0</formula>
    </cfRule>
    <cfRule type="cellIs" dxfId="22" priority="13" operator="lessThan">
      <formula>0</formula>
    </cfRule>
    <cfRule type="cellIs" dxfId="21" priority="14" operator="greaterThan">
      <formula>0</formula>
    </cfRule>
    <cfRule type="cellIs" dxfId="20" priority="17" operator="lessThan">
      <formula>1</formula>
    </cfRule>
    <cfRule type="cellIs" dxfId="19" priority="18" operator="greaterThan">
      <formula>1</formula>
    </cfRule>
  </conditionalFormatting>
  <conditionalFormatting sqref="J9:J20 J6:J7">
    <cfRule type="cellIs" dxfId="18" priority="15" operator="lessThan">
      <formula>0</formula>
    </cfRule>
    <cfRule type="cellIs" dxfId="17" priority="16" operator="greaterThan">
      <formula>0</formula>
    </cfRule>
  </conditionalFormatting>
  <conditionalFormatting sqref="K9:K20 K6:K7">
    <cfRule type="cellIs" dxfId="16" priority="10" operator="lessThan">
      <formula>0</formula>
    </cfRule>
    <cfRule type="cellIs" dxfId="15" priority="11" operator="greaterThan">
      <formula>0</formula>
    </cfRule>
  </conditionalFormatting>
  <conditionalFormatting sqref="I8">
    <cfRule type="cellIs" dxfId="14" priority="3" operator="lessThan">
      <formula>0</formula>
    </cfRule>
    <cfRule type="cellIs" dxfId="13" priority="4" operator="lessThan">
      <formula>0</formula>
    </cfRule>
    <cfRule type="cellIs" dxfId="12" priority="5" operator="greaterThan">
      <formula>0</formula>
    </cfRule>
    <cfRule type="cellIs" dxfId="11" priority="8" operator="lessThan">
      <formula>1</formula>
    </cfRule>
    <cfRule type="cellIs" dxfId="10" priority="9" operator="greaterThan">
      <formula>1</formula>
    </cfRule>
  </conditionalFormatting>
  <conditionalFormatting sqref="J8">
    <cfRule type="cellIs" dxfId="9" priority="6" operator="lessThan">
      <formula>0</formula>
    </cfRule>
    <cfRule type="cellIs" dxfId="8" priority="7" operator="greaterThan">
      <formula>0</formula>
    </cfRule>
  </conditionalFormatting>
  <conditionalFormatting sqref="K8">
    <cfRule type="cellIs" dxfId="7" priority="1" operator="lessThan">
      <formula>0</formula>
    </cfRule>
    <cfRule type="cellIs" dxfId="6" priority="2" operator="greaterThan">
      <formula>0</formula>
    </cfRule>
  </conditionalFormatting>
  <pageMargins left="0.15748031496062992" right="0.23622047244094491" top="0.23622047244094491" bottom="0.15748031496062992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6861F-C862-4B0E-8569-771AB6CC036E}">
  <sheetPr>
    <pageSetUpPr fitToPage="1"/>
  </sheetPr>
  <dimension ref="A1:O20"/>
  <sheetViews>
    <sheetView topLeftCell="A4" zoomScale="85" zoomScaleNormal="85" workbookViewId="0">
      <selection activeCell="H25" sqref="H25"/>
    </sheetView>
  </sheetViews>
  <sheetFormatPr defaultRowHeight="12" x14ac:dyDescent="0.3"/>
  <cols>
    <col min="1" max="1" width="19.88671875" style="21" customWidth="1"/>
    <col min="2" max="2" width="8.21875" style="21" customWidth="1"/>
    <col min="3" max="3" width="9" style="21" customWidth="1"/>
    <col min="4" max="7" width="8.21875" style="21" customWidth="1"/>
    <col min="8" max="8" width="10.21875" style="21" customWidth="1"/>
    <col min="9" max="11" width="8.21875" style="21" customWidth="1"/>
    <col min="12" max="16384" width="8.88671875" style="21"/>
  </cols>
  <sheetData>
    <row r="1" spans="1:15" ht="13.2" x14ac:dyDescent="0.25">
      <c r="L1" s="58" t="s">
        <v>29</v>
      </c>
      <c r="M1" s="58"/>
    </row>
    <row r="2" spans="1:15" ht="24.6" customHeight="1" x14ac:dyDescent="0.3">
      <c r="A2" s="59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19.2" customHeigh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21" t="s">
        <v>24</v>
      </c>
    </row>
    <row r="4" spans="1:15" ht="154.80000000000001" customHeight="1" x14ac:dyDescent="0.3">
      <c r="A4" s="22" t="s">
        <v>1</v>
      </c>
      <c r="B4" s="23">
        <v>2017</v>
      </c>
      <c r="C4" s="8" t="s">
        <v>33</v>
      </c>
      <c r="D4" s="24">
        <v>2018</v>
      </c>
      <c r="E4" s="8" t="s">
        <v>33</v>
      </c>
      <c r="F4" s="24">
        <v>2019</v>
      </c>
      <c r="G4" s="8" t="s">
        <v>33</v>
      </c>
      <c r="H4" s="25" t="s">
        <v>25</v>
      </c>
      <c r="I4" s="8" t="s">
        <v>36</v>
      </c>
      <c r="J4" s="23">
        <v>2020</v>
      </c>
      <c r="K4" s="8" t="s">
        <v>33</v>
      </c>
      <c r="L4" s="25" t="s">
        <v>25</v>
      </c>
      <c r="M4" s="8" t="s">
        <v>37</v>
      </c>
    </row>
    <row r="5" spans="1:15" s="31" customFormat="1" x14ac:dyDescent="0.3">
      <c r="A5" s="26" t="s">
        <v>26</v>
      </c>
      <c r="B5" s="27">
        <v>5.2117756039234492E-2</v>
      </c>
      <c r="C5" s="28" t="s">
        <v>27</v>
      </c>
      <c r="D5" s="27">
        <v>4.811069079393112E-2</v>
      </c>
      <c r="E5" s="28" t="s">
        <v>27</v>
      </c>
      <c r="F5" s="27">
        <v>4.6010871284680642E-2</v>
      </c>
      <c r="G5" s="28" t="s">
        <v>27</v>
      </c>
      <c r="H5" s="29">
        <f>F5-B5</f>
        <v>-6.1068847545538499E-3</v>
      </c>
      <c r="I5" s="30" t="s">
        <v>27</v>
      </c>
      <c r="J5" s="27">
        <v>5.7718752807104354E-2</v>
      </c>
      <c r="K5" s="28" t="s">
        <v>27</v>
      </c>
      <c r="L5" s="29">
        <f>J5-B5</f>
        <v>5.6009967678698619E-3</v>
      </c>
      <c r="M5" s="30" t="s">
        <v>27</v>
      </c>
    </row>
    <row r="6" spans="1:15" s="40" customFormat="1" ht="48" x14ac:dyDescent="0.3">
      <c r="A6" s="38" t="s">
        <v>32</v>
      </c>
      <c r="B6" s="28">
        <v>5.0050789933672672E-2</v>
      </c>
      <c r="C6" s="28" t="s">
        <v>27</v>
      </c>
      <c r="D6" s="28">
        <v>4.612826845056648E-2</v>
      </c>
      <c r="E6" s="28" t="s">
        <v>27</v>
      </c>
      <c r="F6" s="28">
        <v>4.4120492170211925E-2</v>
      </c>
      <c r="G6" s="28" t="s">
        <v>27</v>
      </c>
      <c r="H6" s="39"/>
      <c r="I6" s="30" t="s">
        <v>27</v>
      </c>
      <c r="J6" s="28">
        <v>5.555208657780078E-2</v>
      </c>
      <c r="K6" s="28" t="s">
        <v>27</v>
      </c>
      <c r="L6" s="39"/>
      <c r="M6" s="30" t="s">
        <v>27</v>
      </c>
    </row>
    <row r="7" spans="1:15" x14ac:dyDescent="0.3">
      <c r="A7" s="32" t="s">
        <v>12</v>
      </c>
      <c r="B7" s="33">
        <v>0.11979695431472082</v>
      </c>
      <c r="C7" s="34">
        <f>B7-B$6</f>
        <v>6.9746164381048137E-2</v>
      </c>
      <c r="D7" s="33">
        <v>0.11231393775372124</v>
      </c>
      <c r="E7" s="34">
        <f t="shared" ref="E7:E18" si="0">D7-D$6</f>
        <v>6.6185669303154754E-2</v>
      </c>
      <c r="F7" s="33">
        <v>0.11052631578947368</v>
      </c>
      <c r="G7" s="34">
        <f t="shared" ref="G7:G18" si="1">F7-F$6</f>
        <v>6.6405823619261756E-2</v>
      </c>
      <c r="H7" s="29">
        <f t="shared" ref="H7:H18" si="2">F7-B7</f>
        <v>-9.2706385252471352E-3</v>
      </c>
      <c r="I7" s="35">
        <f>AVERAGE(E7,G7)</f>
        <v>6.6295746461208255E-2</v>
      </c>
      <c r="J7" s="33">
        <v>0.13963918258010838</v>
      </c>
      <c r="K7" s="34">
        <f>J7-J$6</f>
        <v>8.4087096002307599E-2</v>
      </c>
      <c r="L7" s="35">
        <f t="shared" ref="L7:L18" si="3">J7-B7</f>
        <v>1.9842228265387563E-2</v>
      </c>
      <c r="M7" s="35">
        <f t="shared" ref="M7:M18" si="4">AVERAGE(E7,G7,K7)</f>
        <v>7.2226196308241369E-2</v>
      </c>
      <c r="O7" s="49"/>
    </row>
    <row r="8" spans="1:15" x14ac:dyDescent="0.3">
      <c r="A8" s="32" t="s">
        <v>13</v>
      </c>
      <c r="B8" s="33">
        <v>0.26975259377494015</v>
      </c>
      <c r="C8" s="34">
        <f t="shared" ref="C8:C18" si="5">B8-B$6</f>
        <v>0.21970180384126747</v>
      </c>
      <c r="D8" s="33">
        <v>0.26629430201719839</v>
      </c>
      <c r="E8" s="34">
        <f t="shared" si="0"/>
        <v>0.22016603356663192</v>
      </c>
      <c r="F8" s="33">
        <v>0.26766091051805335</v>
      </c>
      <c r="G8" s="34">
        <f t="shared" si="1"/>
        <v>0.22354041834784144</v>
      </c>
      <c r="H8" s="29">
        <f t="shared" si="2"/>
        <v>-2.0916832568868005E-3</v>
      </c>
      <c r="I8" s="35">
        <f t="shared" ref="I8:I18" si="6">AVERAGE(E8,G8)</f>
        <v>0.22185322595723667</v>
      </c>
      <c r="J8" s="33">
        <v>0.29980349994016209</v>
      </c>
      <c r="K8" s="34">
        <f t="shared" ref="K8:K18" si="7">J8-J$6</f>
        <v>0.24425141336236131</v>
      </c>
      <c r="L8" s="35">
        <f t="shared" si="3"/>
        <v>3.0050906165221936E-2</v>
      </c>
      <c r="M8" s="35">
        <f t="shared" si="4"/>
        <v>0.22931928842561156</v>
      </c>
      <c r="O8" s="49"/>
    </row>
    <row r="9" spans="1:15" ht="24" x14ac:dyDescent="0.3">
      <c r="A9" s="32" t="s">
        <v>14</v>
      </c>
      <c r="B9" s="33">
        <v>0.10457063711911357</v>
      </c>
      <c r="C9" s="34">
        <f t="shared" si="5"/>
        <v>5.4519847185440902E-2</v>
      </c>
      <c r="D9" s="33">
        <v>0.10493317566210758</v>
      </c>
      <c r="E9" s="34">
        <f t="shared" si="0"/>
        <v>5.8804907211541101E-2</v>
      </c>
      <c r="F9" s="33">
        <v>0.10765064319566689</v>
      </c>
      <c r="G9" s="34">
        <f t="shared" si="1"/>
        <v>6.3530151025454965E-2</v>
      </c>
      <c r="H9" s="29">
        <f t="shared" si="2"/>
        <v>3.0800060765533155E-3</v>
      </c>
      <c r="I9" s="35">
        <f t="shared" si="6"/>
        <v>6.1167529118498029E-2</v>
      </c>
      <c r="J9" s="33">
        <v>0.14788958132070007</v>
      </c>
      <c r="K9" s="34">
        <f t="shared" si="7"/>
        <v>9.233749474289929E-2</v>
      </c>
      <c r="L9" s="35">
        <f t="shared" si="3"/>
        <v>4.3318944201586496E-2</v>
      </c>
      <c r="M9" s="35">
        <f t="shared" si="4"/>
        <v>7.1557517659965111E-2</v>
      </c>
      <c r="O9" s="49"/>
    </row>
    <row r="10" spans="1:15" x14ac:dyDescent="0.3">
      <c r="A10" s="32" t="s">
        <v>15</v>
      </c>
      <c r="B10" s="33">
        <v>9.9285714285714283E-2</v>
      </c>
      <c r="C10" s="34">
        <f t="shared" si="5"/>
        <v>4.923492435204161E-2</v>
      </c>
      <c r="D10" s="33">
        <v>9.6959140721387602E-2</v>
      </c>
      <c r="E10" s="34">
        <f t="shared" si="0"/>
        <v>5.0830872270821122E-2</v>
      </c>
      <c r="F10" s="33">
        <v>9.2006033182503777E-2</v>
      </c>
      <c r="G10" s="34">
        <f t="shared" si="1"/>
        <v>4.7885541012291852E-2</v>
      </c>
      <c r="H10" s="29">
        <f t="shared" si="2"/>
        <v>-7.2796811032105058E-3</v>
      </c>
      <c r="I10" s="35">
        <f t="shared" si="6"/>
        <v>4.935820664155649E-2</v>
      </c>
      <c r="J10" s="33">
        <v>9.5633081239326664E-2</v>
      </c>
      <c r="K10" s="34">
        <f t="shared" si="7"/>
        <v>4.0080994661525884E-2</v>
      </c>
      <c r="L10" s="35">
        <f t="shared" si="3"/>
        <v>-3.6526330463876183E-3</v>
      </c>
      <c r="M10" s="35">
        <f t="shared" si="4"/>
        <v>4.626580264821295E-2</v>
      </c>
      <c r="O10" s="49"/>
    </row>
    <row r="11" spans="1:15" x14ac:dyDescent="0.3">
      <c r="A11" s="32" t="s">
        <v>16</v>
      </c>
      <c r="B11" s="33">
        <v>8.605527638190956E-2</v>
      </c>
      <c r="C11" s="34">
        <f t="shared" si="5"/>
        <v>3.6004486448236887E-2</v>
      </c>
      <c r="D11" s="33">
        <v>8.6881084728335944E-2</v>
      </c>
      <c r="E11" s="34">
        <f t="shared" si="0"/>
        <v>4.0752816277769464E-2</v>
      </c>
      <c r="F11" s="33">
        <v>7.4098360655737702E-2</v>
      </c>
      <c r="G11" s="34">
        <f t="shared" si="1"/>
        <v>2.9977868485525777E-2</v>
      </c>
      <c r="H11" s="29">
        <f t="shared" si="2"/>
        <v>-1.1956915726171857E-2</v>
      </c>
      <c r="I11" s="35">
        <f t="shared" si="6"/>
        <v>3.5365342381647624E-2</v>
      </c>
      <c r="J11" s="33">
        <v>8.7025739819125605E-2</v>
      </c>
      <c r="K11" s="34">
        <f t="shared" si="7"/>
        <v>3.1473653241324825E-2</v>
      </c>
      <c r="L11" s="35">
        <f t="shared" si="3"/>
        <v>9.7046343721604589E-4</v>
      </c>
      <c r="M11" s="35">
        <f t="shared" si="4"/>
        <v>3.4068112668206689E-2</v>
      </c>
      <c r="O11" s="49"/>
    </row>
    <row r="12" spans="1:15" x14ac:dyDescent="0.3">
      <c r="A12" s="32" t="s">
        <v>17</v>
      </c>
      <c r="B12" s="33">
        <v>6.1418685121107264E-2</v>
      </c>
      <c r="C12" s="34">
        <f t="shared" si="5"/>
        <v>1.1367895187434592E-2</v>
      </c>
      <c r="D12" s="33">
        <v>5.030095883367109E-2</v>
      </c>
      <c r="E12" s="34">
        <f t="shared" si="0"/>
        <v>4.1726903831046103E-3</v>
      </c>
      <c r="F12" s="33">
        <v>4.624624624624625E-2</v>
      </c>
      <c r="G12" s="34">
        <f t="shared" si="1"/>
        <v>2.1257540760343252E-3</v>
      </c>
      <c r="H12" s="29">
        <f t="shared" si="2"/>
        <v>-1.5172438874861013E-2</v>
      </c>
      <c r="I12" s="35">
        <f t="shared" si="6"/>
        <v>3.1492222295694677E-3</v>
      </c>
      <c r="J12" s="33">
        <v>6.7478506059551996E-2</v>
      </c>
      <c r="K12" s="34">
        <f t="shared" si="7"/>
        <v>1.1926419481751216E-2</v>
      </c>
      <c r="L12" s="35">
        <f t="shared" si="3"/>
        <v>6.0598209384447321E-3</v>
      </c>
      <c r="M12" s="35">
        <f t="shared" si="4"/>
        <v>6.0749546469633835E-3</v>
      </c>
      <c r="O12" s="49"/>
    </row>
    <row r="13" spans="1:15" x14ac:dyDescent="0.3">
      <c r="A13" s="32" t="s">
        <v>18</v>
      </c>
      <c r="B13" s="33">
        <v>0.18275316455696203</v>
      </c>
      <c r="C13" s="34">
        <f t="shared" si="5"/>
        <v>0.13270237462328935</v>
      </c>
      <c r="D13" s="33">
        <v>0.1479033907639053</v>
      </c>
      <c r="E13" s="34">
        <f t="shared" si="0"/>
        <v>0.10177512231333882</v>
      </c>
      <c r="F13" s="33">
        <v>0.12328767123287671</v>
      </c>
      <c r="G13" s="34">
        <f t="shared" si="1"/>
        <v>7.916717906266478E-2</v>
      </c>
      <c r="H13" s="29">
        <f t="shared" si="2"/>
        <v>-5.9465493324085322E-2</v>
      </c>
      <c r="I13" s="35">
        <f t="shared" si="6"/>
        <v>9.0471150688001795E-2</v>
      </c>
      <c r="J13" s="33">
        <v>0.18049199963146095</v>
      </c>
      <c r="K13" s="34">
        <f t="shared" si="7"/>
        <v>0.12493991305366017</v>
      </c>
      <c r="L13" s="35">
        <f t="shared" si="3"/>
        <v>-2.2611649255010746E-3</v>
      </c>
      <c r="M13" s="35">
        <f t="shared" si="4"/>
        <v>0.10196073814322126</v>
      </c>
      <c r="O13" s="49"/>
    </row>
    <row r="14" spans="1:15" x14ac:dyDescent="0.3">
      <c r="A14" s="32" t="s">
        <v>19</v>
      </c>
      <c r="B14" s="33">
        <v>5.307096004770423E-2</v>
      </c>
      <c r="C14" s="34">
        <f t="shared" si="5"/>
        <v>3.0201701140315576E-3</v>
      </c>
      <c r="D14" s="33">
        <v>5.1298603813241257E-2</v>
      </c>
      <c r="E14" s="34">
        <f t="shared" si="0"/>
        <v>5.1703353626747772E-3</v>
      </c>
      <c r="F14" s="33">
        <v>4.7783715812637538E-2</v>
      </c>
      <c r="G14" s="34">
        <f t="shared" si="1"/>
        <v>3.6632236424256129E-3</v>
      </c>
      <c r="H14" s="29">
        <f t="shared" si="2"/>
        <v>-5.2872442350666918E-3</v>
      </c>
      <c r="I14" s="35">
        <f t="shared" si="6"/>
        <v>4.4167795025501951E-3</v>
      </c>
      <c r="J14" s="33">
        <v>5.3953136163666982E-2</v>
      </c>
      <c r="K14" s="34">
        <f t="shared" si="7"/>
        <v>-1.5989504141337985E-3</v>
      </c>
      <c r="L14" s="35">
        <f t="shared" si="3"/>
        <v>8.8217611596275169E-4</v>
      </c>
      <c r="M14" s="35">
        <f t="shared" si="4"/>
        <v>2.4115361969888637E-3</v>
      </c>
      <c r="O14" s="49"/>
    </row>
    <row r="15" spans="1:15" x14ac:dyDescent="0.3">
      <c r="A15" s="32" t="s">
        <v>20</v>
      </c>
      <c r="B15" s="33">
        <v>9.120278330019882E-2</v>
      </c>
      <c r="C15" s="34">
        <f t="shared" si="5"/>
        <v>4.1151993366526148E-2</v>
      </c>
      <c r="D15" s="33">
        <v>7.9824927052938727E-2</v>
      </c>
      <c r="E15" s="34">
        <f t="shared" si="0"/>
        <v>3.3696658602372247E-2</v>
      </c>
      <c r="F15" s="33">
        <v>7.7914951989026066E-2</v>
      </c>
      <c r="G15" s="34">
        <f t="shared" si="1"/>
        <v>3.379445981881414E-2</v>
      </c>
      <c r="H15" s="29">
        <f t="shared" si="2"/>
        <v>-1.3287831311172754E-2</v>
      </c>
      <c r="I15" s="35">
        <f t="shared" si="6"/>
        <v>3.374555921059319E-2</v>
      </c>
      <c r="J15" s="33">
        <v>8.2527496062309053E-2</v>
      </c>
      <c r="K15" s="34">
        <f t="shared" si="7"/>
        <v>2.6975409484508273E-2</v>
      </c>
      <c r="L15" s="35">
        <f t="shared" si="3"/>
        <v>-8.6752872378897672E-3</v>
      </c>
      <c r="M15" s="35">
        <f t="shared" si="4"/>
        <v>3.1488842635231551E-2</v>
      </c>
      <c r="O15" s="49"/>
    </row>
    <row r="16" spans="1:15" x14ac:dyDescent="0.3">
      <c r="A16" s="32" t="s">
        <v>21</v>
      </c>
      <c r="B16" s="33">
        <v>6.5265139629745839E-2</v>
      </c>
      <c r="C16" s="34">
        <f t="shared" si="5"/>
        <v>1.5214349696073166E-2</v>
      </c>
      <c r="D16" s="33">
        <v>5.6912608572951627E-2</v>
      </c>
      <c r="E16" s="34">
        <f t="shared" si="0"/>
        <v>1.0784340122385147E-2</v>
      </c>
      <c r="F16" s="33">
        <v>5.0949367088607589E-2</v>
      </c>
      <c r="G16" s="34">
        <f t="shared" si="1"/>
        <v>6.8288749183956637E-3</v>
      </c>
      <c r="H16" s="29">
        <f t="shared" si="2"/>
        <v>-1.431577254113825E-2</v>
      </c>
      <c r="I16" s="35">
        <f t="shared" si="6"/>
        <v>8.8066075203904054E-3</v>
      </c>
      <c r="J16" s="33">
        <v>6.3791464784426322E-2</v>
      </c>
      <c r="K16" s="34">
        <f t="shared" si="7"/>
        <v>8.2393782066255417E-3</v>
      </c>
      <c r="L16" s="35">
        <f t="shared" si="3"/>
        <v>-1.473674845319517E-3</v>
      </c>
      <c r="M16" s="35">
        <f t="shared" si="4"/>
        <v>8.6175310824687847E-3</v>
      </c>
      <c r="O16" s="49"/>
    </row>
    <row r="17" spans="1:15" x14ac:dyDescent="0.3">
      <c r="A17" s="32" t="s">
        <v>22</v>
      </c>
      <c r="B17" s="33">
        <v>4.3621558743699114E-2</v>
      </c>
      <c r="C17" s="34">
        <f t="shared" si="5"/>
        <v>-6.4292311899735582E-3</v>
      </c>
      <c r="D17" s="33">
        <v>4.0574158900647604E-2</v>
      </c>
      <c r="E17" s="34">
        <f t="shared" si="0"/>
        <v>-5.5541095499188758E-3</v>
      </c>
      <c r="F17" s="33">
        <v>3.9325842696629212E-2</v>
      </c>
      <c r="G17" s="34">
        <f t="shared" si="1"/>
        <v>-4.7946494735827128E-3</v>
      </c>
      <c r="H17" s="29">
        <f t="shared" si="2"/>
        <v>-4.2957160470699016E-3</v>
      </c>
      <c r="I17" s="35">
        <f t="shared" si="6"/>
        <v>-5.1743795117507943E-3</v>
      </c>
      <c r="J17" s="33">
        <v>4.5784993030974559E-2</v>
      </c>
      <c r="K17" s="34">
        <f t="shared" si="7"/>
        <v>-9.7670935468262207E-3</v>
      </c>
      <c r="L17" s="35">
        <f t="shared" si="3"/>
        <v>2.1634342872754453E-3</v>
      </c>
      <c r="M17" s="35">
        <f t="shared" si="4"/>
        <v>-6.7052841901092701E-3</v>
      </c>
      <c r="O17" s="49"/>
    </row>
    <row r="18" spans="1:15" x14ac:dyDescent="0.3">
      <c r="A18" s="32" t="s">
        <v>23</v>
      </c>
      <c r="B18" s="33">
        <v>6.3783311489733499E-2</v>
      </c>
      <c r="C18" s="34">
        <f t="shared" si="5"/>
        <v>1.3732521556060827E-2</v>
      </c>
      <c r="D18" s="33">
        <v>5.9631959003028187E-2</v>
      </c>
      <c r="E18" s="34">
        <f t="shared" si="0"/>
        <v>1.3503690552461707E-2</v>
      </c>
      <c r="F18" s="33">
        <v>5.6027904948768255E-2</v>
      </c>
      <c r="G18" s="34">
        <f t="shared" si="1"/>
        <v>1.190741277855633E-2</v>
      </c>
      <c r="H18" s="29">
        <f t="shared" si="2"/>
        <v>-7.7554065409652442E-3</v>
      </c>
      <c r="I18" s="35">
        <f t="shared" si="6"/>
        <v>1.2705551665509018E-2</v>
      </c>
      <c r="J18" s="33">
        <v>6.3302070246176526E-2</v>
      </c>
      <c r="K18" s="34">
        <f t="shared" si="7"/>
        <v>7.7499836683757456E-3</v>
      </c>
      <c r="L18" s="35">
        <f t="shared" si="3"/>
        <v>-4.8124124355697351E-4</v>
      </c>
      <c r="M18" s="35">
        <f t="shared" si="4"/>
        <v>1.1053695666464594E-2</v>
      </c>
      <c r="O18" s="49"/>
    </row>
    <row r="20" spans="1:15" x14ac:dyDescent="0.3">
      <c r="K20" s="36"/>
    </row>
  </sheetData>
  <mergeCells count="3">
    <mergeCell ref="A3:L3"/>
    <mergeCell ref="L1:M1"/>
    <mergeCell ref="A2:M2"/>
  </mergeCells>
  <conditionalFormatting sqref="L5:L18 H5:H18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M7:M18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I7:I1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8.3_Неформ.занятост</vt:lpstr>
      <vt:lpstr>Приложение 8.4_Безработица</vt:lpstr>
      <vt:lpstr>'Приложение 8.3_Неформ.занятост'!Заголовки_для_печати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annaa</cp:lastModifiedBy>
  <dcterms:created xsi:type="dcterms:W3CDTF">2021-07-29T15:47:47Z</dcterms:created>
  <dcterms:modified xsi:type="dcterms:W3CDTF">2021-10-19T03:05:54Z</dcterms:modified>
</cp:coreProperties>
</file>